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minimized="1" xWindow="0" yWindow="0" windowWidth="20490" windowHeight="7620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  <externalReference r:id="rId5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Roster'!$A$1:$AG$62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74" i="17" l="1"/>
  <c r="AB75" i="17"/>
  <c r="AB72" i="17" l="1"/>
  <c r="AB90" i="17"/>
  <c r="AB31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2" i="17"/>
  <c r="AB33" i="17"/>
  <c r="AB34" i="17"/>
  <c r="AB35" i="17"/>
  <c r="AB36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3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158" i="17"/>
  <c r="AB159" i="17"/>
  <c r="AB160" i="17"/>
  <c r="AB161" i="17"/>
  <c r="AB162" i="17"/>
  <c r="AB163" i="17"/>
  <c r="AB164" i="17"/>
  <c r="AB165" i="17"/>
  <c r="AB166" i="17"/>
  <c r="AB167" i="17"/>
  <c r="AB168" i="17"/>
  <c r="AB169" i="17"/>
  <c r="AB170" i="17"/>
  <c r="AB171" i="17"/>
  <c r="AB172" i="17"/>
  <c r="AB173" i="17"/>
  <c r="AB174" i="17"/>
  <c r="AB175" i="17"/>
  <c r="AB176" i="17"/>
  <c r="AB177" i="17"/>
  <c r="AB178" i="17"/>
  <c r="AB179" i="17"/>
  <c r="AB180" i="17"/>
  <c r="AB181" i="17"/>
  <c r="AB182" i="17"/>
  <c r="AB183" i="17"/>
  <c r="AB184" i="17"/>
  <c r="AB185" i="17"/>
  <c r="AB186" i="17"/>
  <c r="AB187" i="17"/>
  <c r="AB188" i="17"/>
  <c r="AB189" i="17"/>
  <c r="AB190" i="17"/>
  <c r="AB191" i="17"/>
  <c r="AB192" i="17"/>
  <c r="AB193" i="17"/>
  <c r="AB194" i="17"/>
  <c r="AB195" i="17"/>
  <c r="AB196" i="17"/>
  <c r="AB197" i="17"/>
  <c r="AB198" i="17"/>
  <c r="AB199" i="17"/>
  <c r="AB200" i="17"/>
  <c r="AB201" i="17"/>
  <c r="AB202" i="17"/>
  <c r="AB203" i="17"/>
  <c r="AB204" i="17"/>
  <c r="AB205" i="17"/>
  <c r="AB206" i="17"/>
  <c r="AB207" i="17"/>
  <c r="AB208" i="17"/>
  <c r="AB209" i="17"/>
  <c r="AB210" i="17"/>
  <c r="AB211" i="17"/>
  <c r="AB212" i="17"/>
  <c r="AB213" i="17"/>
  <c r="AB214" i="17"/>
  <c r="AB215" i="17"/>
  <c r="AB216" i="17"/>
  <c r="AB217" i="17"/>
  <c r="AB218" i="17"/>
  <c r="AB219" i="17"/>
  <c r="AB220" i="17"/>
  <c r="AB221" i="17"/>
  <c r="AB222" i="17"/>
  <c r="AB223" i="17"/>
  <c r="AB224" i="17"/>
  <c r="AB225" i="17"/>
  <c r="AB226" i="17"/>
  <c r="AB227" i="17"/>
  <c r="AB228" i="17"/>
  <c r="AB229" i="17"/>
  <c r="AB230" i="17"/>
  <c r="AB231" i="17"/>
  <c r="AB232" i="17"/>
  <c r="AB233" i="17"/>
  <c r="AB234" i="17"/>
  <c r="AB235" i="17"/>
  <c r="AB236" i="17"/>
  <c r="AB237" i="17"/>
  <c r="AB238" i="17"/>
  <c r="AB239" i="17"/>
  <c r="AB240" i="17"/>
  <c r="AB241" i="17"/>
  <c r="AB242" i="17"/>
  <c r="AB243" i="17"/>
  <c r="AB244" i="17"/>
  <c r="AB245" i="17"/>
  <c r="AB246" i="17"/>
  <c r="AB247" i="17"/>
  <c r="AB248" i="17"/>
  <c r="AB249" i="17"/>
  <c r="AB250" i="17"/>
  <c r="AB251" i="17"/>
  <c r="AB252" i="17"/>
  <c r="AB253" i="17"/>
  <c r="AB254" i="17"/>
  <c r="AB255" i="17"/>
  <c r="AB256" i="17"/>
  <c r="AB257" i="17"/>
  <c r="AB258" i="17"/>
  <c r="AB259" i="17"/>
  <c r="AB260" i="17"/>
  <c r="AB261" i="17"/>
  <c r="AB262" i="17"/>
  <c r="AB2" i="17"/>
  <c r="E117" i="14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/>
  <c r="C57" i="22"/>
  <c r="C40" i="22" a="1"/>
  <c r="I40" i="22"/>
  <c r="C31" i="22" a="1"/>
  <c r="F31" i="22"/>
  <c r="F36" i="22"/>
  <c r="C22" i="22" a="1"/>
  <c r="G22" i="22"/>
  <c r="G28" i="22"/>
  <c r="C13" i="22" a="1"/>
  <c r="G13" i="22"/>
  <c r="G16" i="22"/>
  <c r="C4" i="22" a="1"/>
  <c r="F4" i="22"/>
  <c r="F10" i="22"/>
  <c r="C54" i="22"/>
  <c r="C50" i="22"/>
  <c r="C56" i="22"/>
  <c r="C52" i="22"/>
  <c r="F38" i="22"/>
  <c r="F37" i="22"/>
  <c r="F34" i="22"/>
  <c r="F33" i="22"/>
  <c r="G30" i="22"/>
  <c r="G29" i="22"/>
  <c r="G27" i="22"/>
  <c r="G26" i="22"/>
  <c r="G25" i="22"/>
  <c r="G23" i="22"/>
  <c r="G21" i="22"/>
  <c r="G19" i="22"/>
  <c r="G14" i="22"/>
  <c r="G20" i="22"/>
  <c r="F12" i="22"/>
  <c r="F11" i="22"/>
  <c r="F9" i="22"/>
  <c r="F8" i="22"/>
  <c r="F7" i="22"/>
  <c r="F5" i="22"/>
  <c r="H40" i="22"/>
  <c r="D13" i="22"/>
  <c r="E31" i="22"/>
  <c r="E38" i="22"/>
  <c r="D40" i="22"/>
  <c r="F3" i="22"/>
  <c r="C4" i="22"/>
  <c r="E13" i="22"/>
  <c r="E19" i="22"/>
  <c r="F22" i="22"/>
  <c r="H4" i="22"/>
  <c r="H3" i="22"/>
  <c r="D4" i="22"/>
  <c r="H13" i="22"/>
  <c r="C40" i="22"/>
  <c r="C41" i="22"/>
  <c r="I13" i="22"/>
  <c r="I22" i="22"/>
  <c r="E22" i="22"/>
  <c r="E28" i="22"/>
  <c r="H22" i="22"/>
  <c r="D22" i="22"/>
  <c r="D28" i="22"/>
  <c r="I4" i="22"/>
  <c r="I3" i="22"/>
  <c r="E4" i="22"/>
  <c r="E11" i="22"/>
  <c r="G4" i="22"/>
  <c r="G11" i="22"/>
  <c r="C22" i="22"/>
  <c r="F13" i="22"/>
  <c r="F19" i="22"/>
  <c r="G31" i="22"/>
  <c r="G37" i="22"/>
  <c r="C31" i="22"/>
  <c r="C37" i="22"/>
  <c r="H31" i="22"/>
  <c r="H39" i="22"/>
  <c r="C13" i="22"/>
  <c r="C17" i="22"/>
  <c r="D31" i="22"/>
  <c r="D35" i="22"/>
  <c r="I31" i="22"/>
  <c r="I39" i="22"/>
  <c r="F40" i="22"/>
  <c r="F46" i="22"/>
  <c r="D49" i="22"/>
  <c r="D52" i="22"/>
  <c r="G40" i="22"/>
  <c r="E40" i="22"/>
  <c r="E46" i="22"/>
  <c r="E47" i="22"/>
  <c r="E44" i="22"/>
  <c r="E41" i="22"/>
  <c r="G48" i="22"/>
  <c r="G47" i="22"/>
  <c r="G46" i="22"/>
  <c r="G45" i="22"/>
  <c r="G44" i="22"/>
  <c r="G43" i="22"/>
  <c r="G42" i="22"/>
  <c r="G41" i="22"/>
  <c r="D38" i="22"/>
  <c r="G39" i="22"/>
  <c r="G32" i="22"/>
  <c r="E37" i="22"/>
  <c r="E35" i="22"/>
  <c r="E33" i="22"/>
  <c r="E39" i="22"/>
  <c r="C34" i="22"/>
  <c r="C32" i="22"/>
  <c r="C35" i="22"/>
  <c r="C45" i="22"/>
  <c r="C43" i="22"/>
  <c r="D48" i="22"/>
  <c r="D47" i="22"/>
  <c r="D46" i="22"/>
  <c r="D45" i="22"/>
  <c r="D44" i="22"/>
  <c r="D43" i="22"/>
  <c r="D42" i="22"/>
  <c r="D41" i="22"/>
  <c r="D53" i="22"/>
  <c r="D50" i="22"/>
  <c r="D56" i="22"/>
  <c r="F48" i="22"/>
  <c r="F45" i="22"/>
  <c r="F30" i="22"/>
  <c r="F29" i="22"/>
  <c r="F28" i="22"/>
  <c r="F27" i="22"/>
  <c r="F26" i="22"/>
  <c r="F25" i="22"/>
  <c r="F24" i="22"/>
  <c r="F23" i="22"/>
  <c r="C30" i="22"/>
  <c r="C26" i="22"/>
  <c r="C23" i="22"/>
  <c r="C29" i="22"/>
  <c r="C25" i="22"/>
  <c r="C27" i="22"/>
  <c r="C28" i="22"/>
  <c r="C24" i="22"/>
  <c r="D29" i="22"/>
  <c r="D26" i="22"/>
  <c r="D23" i="22"/>
  <c r="E29" i="22"/>
  <c r="E27" i="22"/>
  <c r="E25" i="22"/>
  <c r="E23" i="22"/>
  <c r="E12" i="22"/>
  <c r="E8" i="22"/>
  <c r="C21" i="22"/>
  <c r="C16" i="22"/>
  <c r="F20" i="22"/>
  <c r="F18" i="22"/>
  <c r="F16" i="22"/>
  <c r="F14" i="22"/>
  <c r="D12" i="22"/>
  <c r="D11" i="22"/>
  <c r="D10" i="22"/>
  <c r="D9" i="22"/>
  <c r="D8" i="22"/>
  <c r="D7" i="22"/>
  <c r="D6" i="22"/>
  <c r="D5" i="22"/>
  <c r="C12" i="22"/>
  <c r="C8" i="22"/>
  <c r="C11" i="22"/>
  <c r="C7" i="22"/>
  <c r="C10" i="22"/>
  <c r="C6" i="22"/>
  <c r="C9" i="22"/>
  <c r="C5" i="22"/>
  <c r="D21" i="22"/>
  <c r="D20" i="22"/>
  <c r="D19" i="22"/>
  <c r="D18" i="22"/>
  <c r="D17" i="22"/>
  <c r="D16" i="22"/>
  <c r="D15" i="22"/>
  <c r="D14" i="22"/>
  <c r="E20" i="22"/>
  <c r="E18" i="22"/>
  <c r="E16" i="22"/>
  <c r="E14" i="22"/>
  <c r="G12" i="22"/>
  <c r="G10" i="22"/>
  <c r="G8" i="22"/>
  <c r="G6" i="22"/>
  <c r="D3" i="22"/>
  <c r="G3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/>
  <c r="C45" i="14"/>
  <c r="C61" i="14" a="1"/>
  <c r="C61" i="14"/>
  <c r="C62" i="14"/>
  <c r="C80" i="14" a="1"/>
  <c r="C80" i="14"/>
  <c r="C92" i="14"/>
  <c r="C85" i="14"/>
  <c r="C64" i="14"/>
  <c r="I61" i="14"/>
  <c r="I80" i="14"/>
  <c r="F61" i="14"/>
  <c r="F71" i="14"/>
  <c r="F80" i="14"/>
  <c r="F91" i="14"/>
  <c r="I42" i="14"/>
  <c r="F42" i="14"/>
  <c r="F60" i="14"/>
  <c r="E42" i="14"/>
  <c r="E53" i="14"/>
  <c r="E80" i="14"/>
  <c r="E95" i="14"/>
  <c r="E61" i="14"/>
  <c r="E76" i="14"/>
  <c r="H80" i="14"/>
  <c r="D80" i="14"/>
  <c r="D87" i="14"/>
  <c r="H61" i="14"/>
  <c r="D61" i="14"/>
  <c r="D72" i="14"/>
  <c r="D77" i="14"/>
  <c r="H42" i="14"/>
  <c r="D42" i="14"/>
  <c r="D55" i="14"/>
  <c r="G80" i="14"/>
  <c r="G61" i="14"/>
  <c r="G75" i="14"/>
  <c r="G42" i="14"/>
  <c r="G52" i="14"/>
  <c r="D78" i="14"/>
  <c r="D75" i="14"/>
  <c r="D70" i="14"/>
  <c r="D67" i="14"/>
  <c r="D64" i="14"/>
  <c r="E68" i="14"/>
  <c r="E69" i="14"/>
  <c r="E78" i="14"/>
  <c r="E70" i="14"/>
  <c r="E63" i="14"/>
  <c r="E71" i="14"/>
  <c r="G43" i="14"/>
  <c r="G55" i="14"/>
  <c r="F58" i="14"/>
  <c r="F57" i="14"/>
  <c r="F51" i="14"/>
  <c r="F49" i="14"/>
  <c r="F43" i="14"/>
  <c r="G85" i="14"/>
  <c r="G91" i="14"/>
  <c r="G92" i="14"/>
  <c r="D44" i="14"/>
  <c r="D84" i="14"/>
  <c r="E55" i="14"/>
  <c r="F75" i="14"/>
  <c r="F67" i="14"/>
  <c r="F76" i="14"/>
  <c r="F68" i="14"/>
  <c r="F77" i="14"/>
  <c r="F69" i="14"/>
  <c r="F74" i="14"/>
  <c r="F62" i="14"/>
  <c r="F70" i="14"/>
  <c r="C4" i="14" a="1"/>
  <c r="C4" i="14"/>
  <c r="C13" i="14"/>
  <c r="C23" i="14" a="1"/>
  <c r="I23" i="14"/>
  <c r="I37" i="14"/>
  <c r="C99" i="14" a="1"/>
  <c r="C99" i="14"/>
  <c r="C103" i="14"/>
  <c r="C7" i="14"/>
  <c r="C10" i="14"/>
  <c r="G23" i="14"/>
  <c r="G27" i="14"/>
  <c r="C23" i="14"/>
  <c r="C30" i="14"/>
  <c r="E23" i="14"/>
  <c r="E41" i="14"/>
  <c r="D23" i="14"/>
  <c r="D36" i="14"/>
  <c r="F23" i="14"/>
  <c r="F35" i="14"/>
  <c r="H23" i="14"/>
  <c r="H37" i="14"/>
  <c r="I4" i="14"/>
  <c r="D4" i="14"/>
  <c r="D18" i="14"/>
  <c r="E4" i="14"/>
  <c r="E8" i="14"/>
  <c r="G4" i="14"/>
  <c r="G18" i="14"/>
  <c r="F4" i="14"/>
  <c r="D99" i="14"/>
  <c r="D113" i="14"/>
  <c r="H4" i="14"/>
  <c r="H3" i="14"/>
  <c r="F36" i="14"/>
  <c r="G31" i="14"/>
  <c r="D32" i="14"/>
  <c r="D30" i="14"/>
  <c r="D27" i="14"/>
  <c r="D39" i="14"/>
  <c r="D37" i="14"/>
  <c r="C38" i="14"/>
  <c r="C34" i="14"/>
  <c r="C26" i="14"/>
  <c r="C41" i="14"/>
  <c r="C37" i="14"/>
  <c r="C29" i="14"/>
  <c r="C25" i="14"/>
  <c r="C40" i="14"/>
  <c r="C32" i="14"/>
  <c r="C28" i="14"/>
  <c r="C24" i="14"/>
  <c r="C27" i="14"/>
  <c r="C39" i="14"/>
  <c r="C35" i="14"/>
  <c r="D12" i="14"/>
  <c r="F8" i="14"/>
  <c r="F7" i="14"/>
  <c r="F6" i="14"/>
  <c r="F22" i="14"/>
  <c r="F21" i="14"/>
  <c r="F20" i="14"/>
  <c r="F18" i="14"/>
  <c r="F17" i="14"/>
  <c r="F16" i="14"/>
  <c r="F15" i="14"/>
  <c r="F14" i="14"/>
  <c r="F13" i="14"/>
  <c r="F12" i="14"/>
  <c r="F11" i="14"/>
  <c r="F10" i="14"/>
  <c r="F9" i="14"/>
  <c r="I3" i="14"/>
  <c r="I9" i="14"/>
  <c r="F3" i="14"/>
  <c r="G9" i="22"/>
  <c r="G5" i="22"/>
  <c r="E17" i="22"/>
  <c r="E21" i="22"/>
  <c r="F17" i="22"/>
  <c r="F21" i="22"/>
  <c r="E26" i="22"/>
  <c r="E30" i="22"/>
  <c r="D27" i="22"/>
  <c r="D51" i="22"/>
  <c r="C33" i="22"/>
  <c r="E32" i="22"/>
  <c r="E36" i="22"/>
  <c r="D33" i="22"/>
  <c r="E43" i="22"/>
  <c r="E48" i="22"/>
  <c r="D32" i="22"/>
  <c r="D37" i="22"/>
  <c r="G7" i="22"/>
  <c r="E15" i="22"/>
  <c r="F15" i="22"/>
  <c r="E24" i="22"/>
  <c r="D25" i="22"/>
  <c r="D30" i="22"/>
  <c r="D57" i="22"/>
  <c r="D54" i="22"/>
  <c r="C39" i="22"/>
  <c r="C38" i="22"/>
  <c r="E34" i="22"/>
  <c r="D36" i="22"/>
  <c r="D39" i="22"/>
  <c r="E45" i="22"/>
  <c r="C15" i="22"/>
  <c r="C20" i="22"/>
  <c r="E5" i="22"/>
  <c r="E9" i="22"/>
  <c r="F41" i="22"/>
  <c r="F47" i="22"/>
  <c r="C42" i="22"/>
  <c r="C44" i="22"/>
  <c r="G33" i="22"/>
  <c r="G34" i="22"/>
  <c r="G15" i="22"/>
  <c r="G17" i="22"/>
  <c r="F39" i="22"/>
  <c r="F35" i="22"/>
  <c r="C55" i="22"/>
  <c r="C53" i="22"/>
  <c r="E3" i="22"/>
  <c r="C19" i="22"/>
  <c r="C18" i="22"/>
  <c r="E6" i="22"/>
  <c r="E10" i="22"/>
  <c r="D24" i="22"/>
  <c r="F42" i="22"/>
  <c r="F43" i="22"/>
  <c r="D55" i="22"/>
  <c r="C47" i="22"/>
  <c r="C48" i="22"/>
  <c r="C36" i="22"/>
  <c r="G35" i="22"/>
  <c r="G36" i="22"/>
  <c r="D34" i="22"/>
  <c r="E42" i="22"/>
  <c r="F6" i="22"/>
  <c r="G18" i="22"/>
  <c r="G24" i="22"/>
  <c r="F32" i="22"/>
  <c r="C51" i="22"/>
  <c r="C14" i="22"/>
  <c r="E7" i="22"/>
  <c r="F44" i="22"/>
  <c r="C46" i="22"/>
  <c r="G38" i="22"/>
  <c r="D6" i="14"/>
  <c r="D109" i="14"/>
  <c r="F34" i="14"/>
  <c r="F39" i="14"/>
  <c r="G19" i="14"/>
  <c r="G16" i="14"/>
  <c r="E32" i="14"/>
  <c r="C108" i="14"/>
  <c r="C110" i="14"/>
  <c r="C117" i="14"/>
  <c r="C116" i="14"/>
  <c r="C109" i="14"/>
  <c r="C111" i="14"/>
  <c r="C19" i="14"/>
  <c r="C14" i="14"/>
  <c r="C12" i="14"/>
  <c r="C21" i="14"/>
  <c r="C17" i="14"/>
  <c r="D110" i="14"/>
  <c r="D103" i="14"/>
  <c r="D114" i="14"/>
  <c r="D14" i="14"/>
  <c r="F41" i="14"/>
  <c r="F25" i="14"/>
  <c r="F27" i="14"/>
  <c r="F38" i="14"/>
  <c r="F24" i="14"/>
  <c r="G36" i="14"/>
  <c r="G11" i="14"/>
  <c r="D105" i="14"/>
  <c r="F29" i="14"/>
  <c r="E36" i="14"/>
  <c r="E44" i="14"/>
  <c r="D93" i="14"/>
  <c r="C31" i="14"/>
  <c r="C36" i="14"/>
  <c r="C33" i="14"/>
  <c r="F66" i="14"/>
  <c r="F65" i="14"/>
  <c r="F64" i="14"/>
  <c r="F63" i="14"/>
  <c r="F79" i="14"/>
  <c r="E49" i="14"/>
  <c r="D96" i="14"/>
  <c r="F45" i="14"/>
  <c r="F50" i="14"/>
  <c r="F55" i="14"/>
  <c r="G53" i="14"/>
  <c r="E67" i="14"/>
  <c r="E66" i="14"/>
  <c r="E65" i="14"/>
  <c r="E64" i="14"/>
  <c r="D63" i="14"/>
  <c r="D68" i="14"/>
  <c r="D74" i="14"/>
  <c r="D79" i="14"/>
  <c r="G64" i="14"/>
  <c r="G71" i="14"/>
  <c r="G70" i="14"/>
  <c r="F78" i="14"/>
  <c r="F73" i="14"/>
  <c r="F72" i="14"/>
  <c r="E48" i="14"/>
  <c r="D86" i="14"/>
  <c r="E75" i="14"/>
  <c r="E79" i="14"/>
  <c r="E74" i="14"/>
  <c r="E73" i="14"/>
  <c r="E72" i="14"/>
  <c r="D66" i="14"/>
  <c r="D71" i="14"/>
  <c r="D76" i="14"/>
  <c r="G73" i="14"/>
  <c r="G76" i="14"/>
  <c r="G79" i="14"/>
  <c r="E33" i="14"/>
  <c r="D9" i="14"/>
  <c r="G29" i="14"/>
  <c r="C113" i="14"/>
  <c r="C114" i="14"/>
  <c r="C107" i="14"/>
  <c r="C106" i="14"/>
  <c r="C104" i="14"/>
  <c r="C8" i="14"/>
  <c r="C11" i="14"/>
  <c r="C22" i="14"/>
  <c r="C6" i="14"/>
  <c r="G93" i="14"/>
  <c r="G98" i="14"/>
  <c r="G82" i="14"/>
  <c r="G83" i="14"/>
  <c r="G88" i="14"/>
  <c r="G89" i="14"/>
  <c r="G94" i="14"/>
  <c r="G95" i="14"/>
  <c r="G96" i="14"/>
  <c r="G97" i="14"/>
  <c r="G81" i="14"/>
  <c r="G86" i="14"/>
  <c r="G87" i="14"/>
  <c r="G84" i="14"/>
  <c r="E83" i="14"/>
  <c r="C75" i="14"/>
  <c r="C74" i="14"/>
  <c r="C73" i="14"/>
  <c r="C72" i="14"/>
  <c r="C70" i="14"/>
  <c r="C71" i="14"/>
  <c r="C69" i="14"/>
  <c r="C68" i="14"/>
  <c r="C66" i="14"/>
  <c r="C79" i="14"/>
  <c r="C63" i="14"/>
  <c r="C78" i="14"/>
  <c r="C77" i="14"/>
  <c r="C76" i="14"/>
  <c r="D116" i="14"/>
  <c r="D112" i="14"/>
  <c r="D108" i="14"/>
  <c r="D104" i="14"/>
  <c r="D100" i="14"/>
  <c r="F40" i="14"/>
  <c r="F33" i="14"/>
  <c r="F32" i="14"/>
  <c r="F31" i="14"/>
  <c r="F26" i="14"/>
  <c r="C115" i="14"/>
  <c r="C102" i="14"/>
  <c r="C101" i="14"/>
  <c r="G13" i="14"/>
  <c r="D10" i="14"/>
  <c r="D101" i="14"/>
  <c r="D106" i="14"/>
  <c r="D111" i="14"/>
  <c r="D117" i="14"/>
  <c r="G28" i="14"/>
  <c r="F30" i="14"/>
  <c r="F28" i="14"/>
  <c r="F37" i="14"/>
  <c r="F5" i="14"/>
  <c r="F19" i="14"/>
  <c r="D33" i="14"/>
  <c r="D29" i="14"/>
  <c r="D25" i="14"/>
  <c r="D38" i="14"/>
  <c r="C5" i="14"/>
  <c r="C18" i="14"/>
  <c r="C15" i="14"/>
  <c r="C16" i="14"/>
  <c r="C100" i="14"/>
  <c r="C112" i="14"/>
  <c r="C105" i="14"/>
  <c r="G90" i="14"/>
  <c r="E30" i="14"/>
  <c r="C81" i="14"/>
  <c r="C82" i="14"/>
  <c r="C83" i="14"/>
  <c r="F44" i="14"/>
  <c r="F48" i="14"/>
  <c r="F52" i="14"/>
  <c r="F56" i="14"/>
  <c r="G51" i="14"/>
  <c r="D65" i="14"/>
  <c r="D69" i="14"/>
  <c r="D73" i="14"/>
  <c r="G77" i="14"/>
  <c r="G68" i="14"/>
  <c r="G67" i="14"/>
  <c r="G62" i="14"/>
  <c r="C46" i="14"/>
  <c r="C90" i="14"/>
  <c r="C91" i="14"/>
  <c r="C93" i="14"/>
  <c r="C9" i="14"/>
  <c r="F46" i="14"/>
  <c r="F53" i="14"/>
  <c r="F59" i="14"/>
  <c r="G69" i="14"/>
  <c r="E3" i="14"/>
  <c r="E11" i="14"/>
  <c r="C20" i="14"/>
  <c r="F47" i="14"/>
  <c r="F54" i="14"/>
  <c r="D62" i="14"/>
  <c r="G66" i="14"/>
  <c r="C48" i="14"/>
  <c r="G58" i="14"/>
  <c r="E91" i="14"/>
  <c r="D48" i="14"/>
  <c r="C58" i="14"/>
  <c r="G56" i="14"/>
  <c r="G49" i="14"/>
  <c r="G74" i="14"/>
  <c r="C67" i="14"/>
  <c r="C96" i="14"/>
  <c r="C94" i="14"/>
  <c r="C47" i="14"/>
  <c r="C88" i="14"/>
  <c r="C52" i="14"/>
  <c r="E88" i="14"/>
  <c r="C84" i="14"/>
  <c r="G50" i="14"/>
  <c r="E7" i="14"/>
  <c r="E17" i="14"/>
  <c r="E93" i="14"/>
  <c r="G46" i="14"/>
  <c r="G44" i="14"/>
  <c r="G72" i="14"/>
  <c r="G78" i="14"/>
  <c r="C65" i="14"/>
  <c r="C87" i="14"/>
  <c r="G57" i="14"/>
  <c r="F92" i="14"/>
  <c r="C97" i="14"/>
  <c r="G47" i="14"/>
  <c r="D51" i="14"/>
  <c r="D46" i="14"/>
  <c r="E22" i="14"/>
  <c r="E94" i="14"/>
  <c r="G54" i="14"/>
  <c r="G60" i="14"/>
  <c r="C98" i="14"/>
  <c r="G41" i="14"/>
  <c r="G33" i="14"/>
  <c r="E28" i="14"/>
  <c r="D97" i="14"/>
  <c r="E20" i="14"/>
  <c r="D98" i="14"/>
  <c r="G37" i="14"/>
  <c r="E25" i="14"/>
  <c r="E40" i="14"/>
  <c r="H9" i="14"/>
  <c r="E6" i="14"/>
  <c r="E13" i="14"/>
  <c r="E18" i="14"/>
  <c r="E5" i="14"/>
  <c r="D83" i="14"/>
  <c r="E97" i="14"/>
  <c r="E34" i="14"/>
  <c r="E35" i="14"/>
  <c r="F89" i="14"/>
  <c r="E90" i="14"/>
  <c r="E82" i="14"/>
  <c r="E87" i="14"/>
  <c r="E38" i="14"/>
  <c r="E29" i="14"/>
  <c r="E81" i="14"/>
  <c r="E89" i="14"/>
  <c r="E98" i="14"/>
  <c r="E86" i="14"/>
  <c r="G39" i="14"/>
  <c r="D88" i="14"/>
  <c r="D81" i="14"/>
  <c r="E16" i="14"/>
  <c r="D91" i="14"/>
  <c r="D82" i="14"/>
  <c r="G35" i="14"/>
  <c r="G40" i="14"/>
  <c r="G26" i="14"/>
  <c r="D107" i="14"/>
  <c r="E27" i="14"/>
  <c r="G24" i="14"/>
  <c r="E9" i="14"/>
  <c r="E14" i="14"/>
  <c r="E19" i="14"/>
  <c r="D24" i="14"/>
  <c r="D35" i="14"/>
  <c r="E31" i="14"/>
  <c r="D90" i="14"/>
  <c r="E96" i="14"/>
  <c r="G59" i="14"/>
  <c r="G45" i="14"/>
  <c r="G48" i="14"/>
  <c r="E62" i="14"/>
  <c r="E77" i="14"/>
  <c r="G63" i="14"/>
  <c r="C95" i="14"/>
  <c r="C89" i="14"/>
  <c r="E26" i="14"/>
  <c r="E24" i="14"/>
  <c r="G34" i="14"/>
  <c r="F94" i="14"/>
  <c r="E92" i="14"/>
  <c r="E84" i="14"/>
  <c r="E85" i="14"/>
  <c r="G25" i="14"/>
  <c r="E39" i="14"/>
  <c r="D89" i="14"/>
  <c r="D95" i="14"/>
  <c r="D94" i="14"/>
  <c r="E12" i="14"/>
  <c r="D92" i="14"/>
  <c r="G38" i="14"/>
  <c r="G30" i="14"/>
  <c r="G32" i="14"/>
  <c r="E37" i="14"/>
  <c r="E10" i="14"/>
  <c r="E15" i="14"/>
  <c r="E21" i="14"/>
  <c r="D102" i="14"/>
  <c r="D85" i="14"/>
  <c r="F83" i="14"/>
  <c r="G65" i="14"/>
  <c r="C86" i="14"/>
  <c r="C49" i="14"/>
  <c r="D15" i="14"/>
  <c r="G14" i="14"/>
  <c r="F90" i="14"/>
  <c r="F88" i="14"/>
  <c r="F85" i="14"/>
  <c r="D5" i="14"/>
  <c r="D21" i="14"/>
  <c r="D43" i="14"/>
  <c r="E43" i="14"/>
  <c r="C59" i="14"/>
  <c r="D50" i="14"/>
  <c r="E60" i="14"/>
  <c r="D49" i="14"/>
  <c r="E47" i="14"/>
  <c r="G12" i="14"/>
  <c r="D7" i="14"/>
  <c r="G10" i="14"/>
  <c r="G9" i="14"/>
  <c r="D19" i="14"/>
  <c r="G6" i="14"/>
  <c r="D40" i="14"/>
  <c r="D28" i="14"/>
  <c r="D34" i="14"/>
  <c r="D115" i="14"/>
  <c r="D8" i="14"/>
  <c r="E56" i="14"/>
  <c r="D57" i="14"/>
  <c r="D54" i="14"/>
  <c r="F95" i="14"/>
  <c r="D58" i="14"/>
  <c r="E57" i="14"/>
  <c r="C51" i="14"/>
  <c r="C57" i="14"/>
  <c r="C60" i="14"/>
  <c r="C55" i="14"/>
  <c r="G7" i="14"/>
  <c r="G3" i="14"/>
  <c r="F82" i="14"/>
  <c r="F98" i="14"/>
  <c r="F96" i="14"/>
  <c r="F93" i="14"/>
  <c r="D13" i="14"/>
  <c r="D53" i="14"/>
  <c r="E58" i="14"/>
  <c r="D56" i="14"/>
  <c r="E50" i="14"/>
  <c r="D47" i="14"/>
  <c r="E45" i="14"/>
  <c r="D3" i="14"/>
  <c r="D11" i="14"/>
  <c r="D22" i="14"/>
  <c r="G5" i="14"/>
  <c r="G8" i="14"/>
  <c r="G17" i="14"/>
  <c r="D41" i="14"/>
  <c r="D26" i="14"/>
  <c r="D31" i="14"/>
  <c r="E54" i="14"/>
  <c r="D60" i="14"/>
  <c r="F87" i="14"/>
  <c r="C50" i="14"/>
  <c r="C56" i="14"/>
  <c r="C44" i="14"/>
  <c r="C54" i="14"/>
  <c r="D20" i="14"/>
  <c r="G20" i="14"/>
  <c r="F86" i="14"/>
  <c r="F84" i="14"/>
  <c r="F81" i="14"/>
  <c r="F97" i="14"/>
  <c r="D17" i="14"/>
  <c r="D59" i="14"/>
  <c r="E59" i="14"/>
  <c r="C53" i="14"/>
  <c r="D45" i="14"/>
  <c r="E51" i="14"/>
  <c r="D52" i="14"/>
  <c r="E46" i="14"/>
  <c r="D16" i="14"/>
  <c r="G22" i="14"/>
  <c r="G15" i="14"/>
  <c r="G21" i="14"/>
  <c r="E52" i="14"/>
  <c r="C43" i="14"/>
</calcChain>
</file>

<file path=xl/sharedStrings.xml><?xml version="1.0" encoding="utf-8"?>
<sst xmlns="http://schemas.openxmlformats.org/spreadsheetml/2006/main" count="1884" uniqueCount="203">
  <si>
    <t>Notes:</t>
  </si>
  <si>
    <t>MONDAY</t>
  </si>
  <si>
    <t>Monday</t>
  </si>
  <si>
    <t>Tuesday</t>
  </si>
  <si>
    <t>Wednesday</t>
  </si>
  <si>
    <t>Thursday</t>
  </si>
  <si>
    <t>Friday</t>
  </si>
  <si>
    <t>COVER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</si>
  <si>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</si>
  <si>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</si>
  <si>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</si>
  <si>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</si>
  <si>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</si>
  <si>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</si>
  <si>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</si>
  <si>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</si>
  <si>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</si>
  <si>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</si>
  <si>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</si>
  <si>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</si>
  <si>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</si>
  <si>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</si>
  <si>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</si>
  <si>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</si>
  <si>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</si>
  <si>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</si>
  <si>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</si>
  <si>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</si>
  <si>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</si>
  <si>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</si>
  <si>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</si>
  <si>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</si>
  <si>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</si>
  <si>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</si>
  <si>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</si>
  <si>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</si>
  <si>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</si>
  <si>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</si>
  <si>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</si>
  <si>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</si>
  <si>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</si>
  <si>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</si>
  <si>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</si>
  <si>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</si>
  <si>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</si>
  <si>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9. The data from this spreadsheet also automatically feeds into the '2017_Pharmacy Department Roster' (overall A3 roster)</t>
  </si>
  <si>
    <t>Anish</t>
  </si>
  <si>
    <t>Vineeth</t>
  </si>
  <si>
    <t>Megan</t>
  </si>
  <si>
    <t>Public Holiday</t>
  </si>
  <si>
    <t>Christine</t>
  </si>
  <si>
    <t>qq</t>
  </si>
  <si>
    <t>MCH DISPENSARY MANAGER</t>
  </si>
  <si>
    <t>MCH DISPENSARY</t>
  </si>
  <si>
    <t>MCH ASEPTIC SUITE</t>
  </si>
  <si>
    <t xml:space="preserve">MN SUPPORT </t>
  </si>
  <si>
    <t>Associate Deputy Director</t>
  </si>
  <si>
    <t>4A Canopy</t>
  </si>
  <si>
    <t>4C Reef Cancer Centre</t>
  </si>
  <si>
    <t>Nest MONASH NEWBORN</t>
  </si>
  <si>
    <t>Emma</t>
  </si>
  <si>
    <t>December</t>
  </si>
  <si>
    <t>QQ</t>
  </si>
  <si>
    <t>J.Drummond</t>
  </si>
  <si>
    <t>E.Hu</t>
  </si>
  <si>
    <t>3A Forest</t>
  </si>
  <si>
    <t>WEDNESDAY</t>
  </si>
  <si>
    <t>February</t>
  </si>
  <si>
    <t>INTERN 1</t>
  </si>
  <si>
    <t>INTERN 2</t>
  </si>
  <si>
    <t>K.Tiong</t>
  </si>
  <si>
    <t>Huda</t>
  </si>
  <si>
    <t>A.Alex</t>
  </si>
  <si>
    <t>Georgia</t>
  </si>
  <si>
    <t>PICU / AVIARY</t>
  </si>
  <si>
    <t>French Student</t>
  </si>
  <si>
    <t>PUBLIC HOLIDAY</t>
  </si>
  <si>
    <t>EMR meetings</t>
  </si>
  <si>
    <t>10. The data from this spreadsheet also automatically feeds into the '2017_Available Staff Roster' (i.e. spares roster)</t>
  </si>
  <si>
    <t>Diana</t>
  </si>
  <si>
    <t>K.Chin</t>
  </si>
  <si>
    <t>Angelica</t>
  </si>
  <si>
    <t>Megan/Anish</t>
  </si>
  <si>
    <t>Janki</t>
  </si>
  <si>
    <t>V.Shen</t>
  </si>
  <si>
    <t>StEP Student</t>
  </si>
  <si>
    <t>Sherine Tan (4A)</t>
  </si>
  <si>
    <t>Sherine Tan (4C)</t>
  </si>
  <si>
    <t>Sherine Tan (PICU/Aviary)</t>
  </si>
  <si>
    <t>Sherine Tan (NICU)</t>
  </si>
  <si>
    <t>E.Hu (&gt;11am)</t>
  </si>
  <si>
    <t>Khoa</t>
  </si>
  <si>
    <t>Edward/Jesslyn</t>
  </si>
  <si>
    <t>Madhushi (3A)</t>
  </si>
  <si>
    <t>Georgia/Vineeth</t>
  </si>
  <si>
    <t>Jonathan</t>
  </si>
  <si>
    <t>V.Le</t>
  </si>
  <si>
    <t>Thao</t>
  </si>
  <si>
    <t>Idile</t>
  </si>
  <si>
    <t>Sherine</t>
  </si>
  <si>
    <t>Nadi</t>
  </si>
  <si>
    <t>ADO / SUPPORT</t>
  </si>
  <si>
    <t>ADO MCH / MOORABBIN ROSTERED</t>
  </si>
  <si>
    <t>ADO MCH</t>
  </si>
  <si>
    <t>ADO MOORABBIN</t>
  </si>
  <si>
    <t>blank</t>
  </si>
  <si>
    <t>Khoa (LS)</t>
  </si>
  <si>
    <t>J.Drummond/ Megan&gt;11.30</t>
  </si>
  <si>
    <t>Nha</t>
  </si>
  <si>
    <t>Tanya</t>
  </si>
  <si>
    <t>K. Chin</t>
  </si>
  <si>
    <t>Kelly (&lt;3 pm)</t>
  </si>
  <si>
    <t>Megan/Nadi</t>
  </si>
  <si>
    <t>Sneha</t>
  </si>
  <si>
    <t>Support</t>
  </si>
  <si>
    <t>Nadi (4A)</t>
  </si>
  <si>
    <t>Student 3A</t>
  </si>
  <si>
    <t>Student 4A</t>
  </si>
  <si>
    <t>Lauren</t>
  </si>
  <si>
    <t>Tinh</t>
  </si>
  <si>
    <t>Smart Pumps</t>
  </si>
  <si>
    <t>Emma meeting 9:30 am</t>
  </si>
  <si>
    <t>Emma meeting 11 am</t>
  </si>
  <si>
    <t>Ana</t>
  </si>
  <si>
    <t>Eugene</t>
  </si>
  <si>
    <t>Megan/Erin</t>
  </si>
  <si>
    <t>Erin</t>
  </si>
  <si>
    <t>Emma / Lois</t>
  </si>
  <si>
    <t>Emma / Christine</t>
  </si>
  <si>
    <t>Brodie</t>
  </si>
  <si>
    <t>Tanya / J. Drummond</t>
  </si>
  <si>
    <t>Brodie / Tanya / J.Drummond</t>
  </si>
  <si>
    <t>Roshny</t>
  </si>
  <si>
    <t>G.Lau</t>
  </si>
  <si>
    <t>Meng</t>
  </si>
  <si>
    <t>G.Wang</t>
  </si>
  <si>
    <t>Phuong</t>
  </si>
  <si>
    <t>Kelly</t>
  </si>
  <si>
    <t>Roshny (4C)</t>
  </si>
  <si>
    <t>Roshny (NICU)</t>
  </si>
  <si>
    <t>April</t>
  </si>
  <si>
    <t>J.Do</t>
  </si>
  <si>
    <t>Karishma</t>
  </si>
  <si>
    <t>Meghana</t>
  </si>
  <si>
    <t>Jesslyn</t>
  </si>
  <si>
    <t>Roshny (LS - 4A)</t>
  </si>
  <si>
    <t>Roshny (LS - 3A)</t>
  </si>
  <si>
    <t>Roshny (LS - PICU/Aviary)</t>
  </si>
  <si>
    <t>Michelle (4A)</t>
  </si>
  <si>
    <t>Kenny (3A)</t>
  </si>
  <si>
    <t>Jenny (3A)</t>
  </si>
  <si>
    <t>Vineeth&lt;11.30/Christine&gt;11.30</t>
  </si>
  <si>
    <t>J.Drummond&lt;11.30/Vineeth&gt;11.30</t>
  </si>
  <si>
    <t>Obaid</t>
  </si>
  <si>
    <t>L.Janson</t>
  </si>
  <si>
    <t>L.Janson/Erin</t>
  </si>
  <si>
    <t>L.Janson&lt;11.30/J.Drummond&gt;11.30</t>
  </si>
  <si>
    <t>Megan/L.Janson&gt;11.30</t>
  </si>
  <si>
    <t>L.Janson 1.30-3pm</t>
  </si>
  <si>
    <t>Brodie / L.Janson</t>
  </si>
  <si>
    <t>Vineeth / L.Janson</t>
  </si>
  <si>
    <t>Vineeth/Nadi</t>
  </si>
  <si>
    <t>Vineeth / Nadi</t>
  </si>
  <si>
    <t>blocked</t>
  </si>
  <si>
    <t>Alison</t>
  </si>
  <si>
    <t>Tatyana</t>
  </si>
  <si>
    <t>MCH DISP TRAINING</t>
  </si>
  <si>
    <t>V.Le (NICU)</t>
  </si>
  <si>
    <t>V.Le (PICU/Aviary)</t>
  </si>
  <si>
    <t>V.Le (4A)</t>
  </si>
  <si>
    <t>Anne (3A)</t>
  </si>
  <si>
    <t>Wendy (PICU/Aviary)</t>
  </si>
  <si>
    <t>Carina (3A)</t>
  </si>
  <si>
    <t>Tinh Nguyen</t>
  </si>
  <si>
    <t>Nha Nguyen</t>
  </si>
  <si>
    <t>Edward Chua</t>
  </si>
  <si>
    <t>Jonathan Chew</t>
  </si>
  <si>
    <t>Idile Hassan (4C)</t>
  </si>
  <si>
    <t>Idile Hassan (Disp)</t>
  </si>
  <si>
    <t>Idile Hassan (NICU)</t>
  </si>
  <si>
    <t>Idile Hassan (PICU/Aviary)</t>
  </si>
  <si>
    <t>Idile Hassan (4A)</t>
  </si>
  <si>
    <t>Idile Hassan (3A)</t>
  </si>
  <si>
    <t>Megan (8.45-10.45)</t>
  </si>
  <si>
    <t>&lt;11am Meng / &gt;11am Megan</t>
  </si>
  <si>
    <t>Brodie / J.Drummond</t>
  </si>
  <si>
    <t>Thao (4C)</t>
  </si>
  <si>
    <t>Thao (NICU)</t>
  </si>
  <si>
    <t>Thao  (NICU)</t>
  </si>
  <si>
    <t>Thao (PICU/Aviary)</t>
  </si>
  <si>
    <t>Thao (4A)</t>
  </si>
  <si>
    <t>Thao (Disp)</t>
  </si>
  <si>
    <t>Lauren (4C)</t>
  </si>
  <si>
    <t>Lauren (Disp)</t>
  </si>
  <si>
    <t>Lauren (NICU)</t>
  </si>
  <si>
    <t>Lauren (PICU/Aviary)</t>
  </si>
  <si>
    <t>Lauren (4A)</t>
  </si>
  <si>
    <t>Lauren (3A)</t>
  </si>
  <si>
    <t>AndrewL</t>
  </si>
  <si>
    <t>Alison??</t>
  </si>
  <si>
    <t>Lois</t>
  </si>
  <si>
    <t>&lt;12.45pm Lucky</t>
  </si>
  <si>
    <t>Blocked by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</si>
</sst>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01">
    <xf numFmtId="0" fontId="0" fillId="0" borderId="0" xfId="0"/>
    <xf numFmtId="165" fontId="16" fillId="0" borderId="7" xfId="13" applyNumberFormat="1" applyFont="1" applyBorder="1" applyAlignment="1">
      <alignment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14" fontId="15" fillId="0" borderId="7" xfId="13" applyNumberFormat="1" applyFont="1" applyBorder="1" applyAlignment="1">
      <alignment horizontal="center" vertical="center" wrapText="1"/>
    </xf>
    <xf numFmtId="0" fontId="15" fillId="0" borderId="7" xfId="13" applyFont="1" applyBorder="1" applyAlignment="1">
      <alignment horizontal="center" vertical="center" wrapText="1"/>
    </xf>
    <xf numFmtId="0" fontId="15" fillId="8" borderId="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10" borderId="7" xfId="13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14" fontId="16" fillId="11" borderId="0" xfId="13" applyNumberFormat="1" applyFont="1" applyFill="1" applyBorder="1" applyAlignment="1">
      <alignment horizontal="center" vertical="center"/>
    </xf>
    <xf numFmtId="165" fontId="16" fillId="11" borderId="0" xfId="13" applyNumberFormat="1" applyFont="1" applyFill="1" applyBorder="1" applyAlignment="1">
      <alignment vertical="center"/>
    </xf>
    <xf numFmtId="165" fontId="16" fillId="11" borderId="0" xfId="13" applyNumberFormat="1" applyFont="1" applyFill="1" applyBorder="1" applyAlignment="1">
      <alignment horizontal="center" vertical="center"/>
    </xf>
    <xf numFmtId="165" fontId="17" fillId="11" borderId="0" xfId="13" applyNumberFormat="1" applyFont="1" applyFill="1" applyBorder="1" applyAlignment="1">
      <alignment horizontal="center" vertical="center"/>
    </xf>
    <xf numFmtId="0" fontId="0" fillId="11" borderId="0" xfId="0" applyFill="1"/>
    <xf numFmtId="166" fontId="16" fillId="11" borderId="0" xfId="13" applyNumberFormat="1" applyFont="1" applyFill="1" applyBorder="1" applyAlignment="1">
      <alignment horizontal="center" vertical="center"/>
    </xf>
    <xf numFmtId="0" fontId="0" fillId="11" borderId="0" xfId="0" applyFill="1" applyBorder="1"/>
    <xf numFmtId="0" fontId="17" fillId="11" borderId="0" xfId="0" applyFont="1" applyFill="1"/>
    <xf numFmtId="165" fontId="19" fillId="8" borderId="7" xfId="13" applyNumberFormat="1" applyFont="1" applyFill="1" applyBorder="1" applyAlignment="1">
      <alignment horizontal="center" vertical="center"/>
    </xf>
    <xf numFmtId="165" fontId="17" fillId="8" borderId="0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11" borderId="0" xfId="0" applyFill="1" applyBorder="1" applyAlignment="1">
      <alignment horizontal="center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62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Moorabbin%20Hospital%20T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  <sheetName val="2017_Moorabbin Hospital Team"/>
    </sheetNames>
    <definedNames>
      <definedName name="DailyRoster" refersTo="='Daily Roster'!$1:$1048576"/>
    </definedNames>
    <sheetDataSet>
      <sheetData sheetId="0">
        <row r="1">
          <cell r="A1"/>
          <cell r="B1"/>
          <cell r="C1" t="str">
            <v>CDU - MANAGEMENT</v>
          </cell>
          <cell r="D1" t="str">
            <v>CDU - CLINICAL TRIALS</v>
          </cell>
          <cell r="E1" t="str">
            <v>CDU</v>
          </cell>
          <cell r="F1" t="str">
            <v>CDU</v>
          </cell>
          <cell r="G1" t="str">
            <v>WARD 2</v>
          </cell>
          <cell r="H1" t="str">
            <v>SURGICAL WARD</v>
          </cell>
          <cell r="I1" t="str">
            <v>HITH INFUSORS</v>
          </cell>
          <cell r="J1" t="str">
            <v>HITH / COMMUNITY SERVICES</v>
          </cell>
          <cell r="K1" t="str">
            <v>DISPENSARY</v>
          </cell>
          <cell r="L1" t="str">
            <v>DISPENSARY</v>
          </cell>
          <cell r="M1" t="str">
            <v>INTERN</v>
          </cell>
          <cell r="N1" t="str">
            <v>INTERN</v>
          </cell>
          <cell r="O1" t="str">
            <v>WARD 2 TRAINING / HANDOVER</v>
          </cell>
          <cell r="P1" t="str">
            <v>Dispensary H/O</v>
          </cell>
          <cell r="Q1" t="str">
            <v>SMART PUMP</v>
          </cell>
          <cell r="R1" t="str">
            <v>[PHARMACY ROLE]</v>
          </cell>
          <cell r="S1" t="str">
            <v>[PHARMACY ROLE]</v>
          </cell>
          <cell r="T1" t="str">
            <v>[PHARMACY ROLE]</v>
          </cell>
          <cell r="U1"/>
          <cell r="V1" t="str">
            <v>COVER</v>
          </cell>
          <cell r="W1" t="str">
            <v>ADO / SUPPORT</v>
          </cell>
          <cell r="X1" t="str">
            <v>ANNUAL LEAVE</v>
          </cell>
          <cell r="Y1" t="str">
            <v>ADO</v>
          </cell>
          <cell r="Z1"/>
          <cell r="AA1" t="str">
            <v>LATE SHIFT</v>
          </cell>
          <cell r="AB1" t="str">
            <v>TIME IN LIEU</v>
          </cell>
          <cell r="AC1" t="str">
            <v>LONG SERVICE LEAVE</v>
          </cell>
          <cell r="AD1" t="str">
            <v>PROFESSIONAL DEVELOPMENT</v>
          </cell>
          <cell r="AE1" t="str">
            <v>ROSTERED SICK/CARERS LEAVE</v>
          </cell>
          <cell r="AF1"/>
          <cell r="AG1" t="str">
            <v>PHARMACY ROTATION</v>
          </cell>
          <cell r="AH1"/>
        </row>
        <row r="2">
          <cell r="A2">
            <v>43466</v>
          </cell>
          <cell r="B2" t="str">
            <v>Tuesday</v>
          </cell>
          <cell r="C2" t="str">
            <v>Public Holiday</v>
          </cell>
          <cell r="D2" t="str">
            <v>Public Holiday</v>
          </cell>
          <cell r="E2" t="str">
            <v>Public Holiday</v>
          </cell>
          <cell r="F2" t="str">
            <v>Public Holiday</v>
          </cell>
          <cell r="G2" t="str">
            <v>Public Holiday</v>
          </cell>
          <cell r="H2" t="str">
            <v>Public Holiday</v>
          </cell>
          <cell r="I2" t="str">
            <v>Public Holiday</v>
          </cell>
          <cell r="J2" t="str">
            <v>Public Holiday</v>
          </cell>
          <cell r="K2" t="str">
            <v>Public Holiday</v>
          </cell>
          <cell r="L2" t="str">
            <v>Public Holiday</v>
          </cell>
          <cell r="M2" t="str">
            <v>public holiday</v>
          </cell>
          <cell r="N2" t="str">
            <v>public holiday</v>
          </cell>
          <cell r="O2"/>
          <cell r="P2"/>
          <cell r="Q2"/>
          <cell r="R2"/>
          <cell r="S2"/>
          <cell r="T2"/>
          <cell r="U2"/>
          <cell r="V2" t="str">
            <v>qq</v>
          </cell>
          <cell r="W2"/>
          <cell r="X2"/>
          <cell r="Y2"/>
          <cell r="Z2"/>
          <cell r="AA2" t="str">
            <v>qq</v>
          </cell>
          <cell r="AB2" t="str">
            <v>qq</v>
          </cell>
          <cell r="AC2" t="str">
            <v>qq</v>
          </cell>
          <cell r="AD2" t="str">
            <v>qq</v>
          </cell>
          <cell r="AE2"/>
          <cell r="AF2"/>
          <cell r="AG2"/>
        </row>
        <row r="3">
          <cell r="A3">
            <v>43467</v>
          </cell>
          <cell r="B3" t="str">
            <v>Wednesday</v>
          </cell>
          <cell r="C3" t="str">
            <v>Obaid</v>
          </cell>
          <cell r="D3" t="str">
            <v>Berenice</v>
          </cell>
          <cell r="E3" t="str">
            <v>M.Tang</v>
          </cell>
          <cell r="F3" t="str">
            <v>qq</v>
          </cell>
          <cell r="G3" t="str">
            <v>M.Lu</v>
          </cell>
          <cell r="H3" t="str">
            <v>K.Josevska</v>
          </cell>
          <cell r="I3" t="str">
            <v>G.Wang</v>
          </cell>
          <cell r="J3" t="str">
            <v>G.Wang</v>
          </cell>
          <cell r="K3" t="str">
            <v>AndrewL</v>
          </cell>
          <cell r="L3" t="str">
            <v>L.Jedwab</v>
          </cell>
          <cell r="M3" t="str">
            <v>qq</v>
          </cell>
          <cell r="N3" t="str">
            <v>Golriz</v>
          </cell>
          <cell r="O3"/>
          <cell r="P3"/>
          <cell r="Q3"/>
          <cell r="R3"/>
          <cell r="S3"/>
          <cell r="T3"/>
          <cell r="U3"/>
          <cell r="V3" t="str">
            <v>qq</v>
          </cell>
          <cell r="W3"/>
          <cell r="X3"/>
          <cell r="Y3"/>
          <cell r="Z3"/>
          <cell r="AA3" t="str">
            <v>qq</v>
          </cell>
          <cell r="AB3" t="str">
            <v>qq</v>
          </cell>
          <cell r="AC3" t="str">
            <v>qq</v>
          </cell>
          <cell r="AD3" t="str">
            <v>qq</v>
          </cell>
          <cell r="AE3"/>
          <cell r="AF3"/>
          <cell r="AG3"/>
        </row>
        <row r="4">
          <cell r="A4">
            <v>43468</v>
          </cell>
          <cell r="B4" t="str">
            <v>Thursday</v>
          </cell>
          <cell r="C4" t="str">
            <v>Obaid</v>
          </cell>
          <cell r="D4" t="str">
            <v>Berenice</v>
          </cell>
          <cell r="E4" t="str">
            <v>M.Tang</v>
          </cell>
          <cell r="F4" t="str">
            <v>Alla</v>
          </cell>
          <cell r="G4" t="str">
            <v>M.Lu/Lois (11.30-4)</v>
          </cell>
          <cell r="H4" t="str">
            <v>K.Josevska</v>
          </cell>
          <cell r="I4" t="str">
            <v>G.Wang</v>
          </cell>
          <cell r="J4" t="str">
            <v>S.Rajendra</v>
          </cell>
          <cell r="K4" t="str">
            <v>AndrewL</v>
          </cell>
          <cell r="L4" t="str">
            <v>L.Jedwab</v>
          </cell>
          <cell r="M4" t="str">
            <v>qq</v>
          </cell>
          <cell r="N4" t="str">
            <v>qq</v>
          </cell>
          <cell r="O4"/>
          <cell r="P4"/>
          <cell r="Q4"/>
          <cell r="R4"/>
          <cell r="S4"/>
          <cell r="T4"/>
          <cell r="U4"/>
          <cell r="V4" t="str">
            <v>qq</v>
          </cell>
          <cell r="W4"/>
          <cell r="X4"/>
          <cell r="Y4"/>
          <cell r="Z4"/>
          <cell r="AA4" t="str">
            <v>qq</v>
          </cell>
          <cell r="AB4" t="str">
            <v>qq</v>
          </cell>
          <cell r="AC4" t="str">
            <v>qq</v>
          </cell>
          <cell r="AD4" t="str">
            <v>qq</v>
          </cell>
          <cell r="AE4"/>
          <cell r="AF4"/>
          <cell r="AG4"/>
        </row>
        <row r="5">
          <cell r="A5">
            <v>43469</v>
          </cell>
          <cell r="B5" t="str">
            <v>Friday</v>
          </cell>
          <cell r="C5" t="str">
            <v>Obaid</v>
          </cell>
          <cell r="D5" t="str">
            <v>Berenice</v>
          </cell>
          <cell r="E5" t="str">
            <v>M.Tang</v>
          </cell>
          <cell r="F5" t="str">
            <v>qq</v>
          </cell>
          <cell r="G5" t="str">
            <v>M.Lu</v>
          </cell>
          <cell r="H5" t="str">
            <v>L.Jedwab</v>
          </cell>
          <cell r="I5" t="str">
            <v>G.Wang</v>
          </cell>
          <cell r="J5" t="str">
            <v>S.Rajendra</v>
          </cell>
          <cell r="K5" t="str">
            <v>AndrewL</v>
          </cell>
          <cell r="L5" t="str">
            <v>Therese</v>
          </cell>
          <cell r="M5" t="str">
            <v>qq</v>
          </cell>
          <cell r="N5" t="str">
            <v>qq</v>
          </cell>
          <cell r="O5"/>
          <cell r="P5"/>
          <cell r="Q5"/>
          <cell r="R5"/>
          <cell r="S5"/>
          <cell r="T5"/>
          <cell r="U5"/>
          <cell r="V5" t="str">
            <v>qq</v>
          </cell>
          <cell r="W5"/>
          <cell r="X5"/>
          <cell r="Y5"/>
          <cell r="Z5"/>
          <cell r="AA5" t="str">
            <v>qq</v>
          </cell>
          <cell r="AB5" t="str">
            <v>qq</v>
          </cell>
          <cell r="AC5" t="str">
            <v>qq</v>
          </cell>
          <cell r="AD5" t="str">
            <v>qq</v>
          </cell>
          <cell r="AE5"/>
          <cell r="AF5"/>
          <cell r="AG5"/>
        </row>
        <row r="6">
          <cell r="A6">
            <v>43472</v>
          </cell>
          <cell r="B6" t="str">
            <v>Monday</v>
          </cell>
          <cell r="C6" t="str">
            <v>Obaid</v>
          </cell>
          <cell r="D6" t="str">
            <v>Berenice</v>
          </cell>
          <cell r="E6" t="str">
            <v>M.Tang</v>
          </cell>
          <cell r="F6" t="str">
            <v>Alla</v>
          </cell>
          <cell r="G6" t="str">
            <v>Lois</v>
          </cell>
          <cell r="H6" t="str">
            <v>Meghana</v>
          </cell>
          <cell r="I6" t="str">
            <v>G.Wang</v>
          </cell>
          <cell r="J6" t="str">
            <v>S.Rajendra</v>
          </cell>
          <cell r="K6" t="str">
            <v>AndrewL</v>
          </cell>
          <cell r="L6" t="str">
            <v>Noor</v>
          </cell>
          <cell r="M6" t="str">
            <v>Roshny</v>
          </cell>
          <cell r="N6"/>
          <cell r="O6"/>
          <cell r="P6"/>
          <cell r="Q6"/>
          <cell r="R6"/>
          <cell r="S6"/>
          <cell r="T6"/>
          <cell r="U6"/>
          <cell r="V6"/>
          <cell r="W6"/>
          <cell r="X6"/>
          <cell r="Y6"/>
          <cell r="Z6"/>
          <cell r="AA6"/>
          <cell r="AB6"/>
          <cell r="AC6"/>
          <cell r="AD6"/>
          <cell r="AE6"/>
          <cell r="AF6"/>
          <cell r="AG6"/>
        </row>
        <row r="7">
          <cell r="A7">
            <v>43473</v>
          </cell>
          <cell r="B7" t="str">
            <v>Tuesday</v>
          </cell>
          <cell r="C7" t="str">
            <v>Obaid</v>
          </cell>
          <cell r="D7" t="str">
            <v>Berenice</v>
          </cell>
          <cell r="E7" t="str">
            <v>Golriz</v>
          </cell>
          <cell r="F7" t="str">
            <v>Alla</v>
          </cell>
          <cell r="G7" t="str">
            <v>Lois</v>
          </cell>
          <cell r="H7" t="str">
            <v>Georgia/Meghana</v>
          </cell>
          <cell r="I7" t="str">
            <v>G.Wang</v>
          </cell>
          <cell r="J7" t="str">
            <v>S.Rajendra</v>
          </cell>
          <cell r="K7" t="str">
            <v>AndrewL</v>
          </cell>
          <cell r="L7" t="str">
            <v>Noor</v>
          </cell>
          <cell r="M7" t="str">
            <v>Roshny</v>
          </cell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  <cell r="AB7"/>
          <cell r="AC7"/>
          <cell r="AD7"/>
          <cell r="AE7"/>
          <cell r="AF7"/>
          <cell r="AG7"/>
        </row>
        <row r="8">
          <cell r="A8">
            <v>43474</v>
          </cell>
          <cell r="B8" t="str">
            <v>Wednesday</v>
          </cell>
          <cell r="C8" t="str">
            <v>Obaid</v>
          </cell>
          <cell r="D8" t="str">
            <v>V.Shen</v>
          </cell>
          <cell r="E8" t="str">
            <v>M.Tang</v>
          </cell>
          <cell r="F8" t="str">
            <v>qq</v>
          </cell>
          <cell r="G8" t="str">
            <v>Li-Ling</v>
          </cell>
          <cell r="H8" t="str">
            <v>Georgia</v>
          </cell>
          <cell r="I8" t="str">
            <v>Lois</v>
          </cell>
          <cell r="J8" t="str">
            <v>Lois</v>
          </cell>
          <cell r="K8" t="str">
            <v>AndrewL</v>
          </cell>
          <cell r="L8" t="str">
            <v>Sam</v>
          </cell>
          <cell r="M8" t="str">
            <v>qq</v>
          </cell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  <cell r="AC8"/>
          <cell r="AD8"/>
          <cell r="AE8"/>
          <cell r="AF8"/>
          <cell r="AG8"/>
        </row>
        <row r="9">
          <cell r="A9">
            <v>43475</v>
          </cell>
          <cell r="B9" t="str">
            <v>Thursday</v>
          </cell>
          <cell r="C9" t="str">
            <v>Obaid</v>
          </cell>
          <cell r="D9" t="str">
            <v>Berenice</v>
          </cell>
          <cell r="E9" t="str">
            <v>M.Tang</v>
          </cell>
          <cell r="F9" t="str">
            <v>Alla</v>
          </cell>
          <cell r="G9" t="str">
            <v>Li-Ling</v>
          </cell>
          <cell r="H9" t="str">
            <v>Georgia</v>
          </cell>
          <cell r="I9" t="str">
            <v>Lois</v>
          </cell>
          <cell r="J9" t="str">
            <v>S.Rajendra</v>
          </cell>
          <cell r="K9" t="str">
            <v>AndrewL</v>
          </cell>
          <cell r="L9" t="str">
            <v>Noor</v>
          </cell>
          <cell r="M9" t="str">
            <v>Roshny</v>
          </cell>
          <cell r="N9"/>
          <cell r="O9"/>
          <cell r="P9"/>
          <cell r="Q9"/>
          <cell r="R9"/>
          <cell r="S9"/>
          <cell r="T9"/>
          <cell r="U9"/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</row>
        <row r="10">
          <cell r="A10">
            <v>43476</v>
          </cell>
          <cell r="B10" t="str">
            <v>Friday</v>
          </cell>
          <cell r="C10" t="str">
            <v>Obaid</v>
          </cell>
          <cell r="D10" t="str">
            <v>Berenice</v>
          </cell>
          <cell r="E10" t="str">
            <v>M.Tang</v>
          </cell>
          <cell r="F10" t="str">
            <v>qq</v>
          </cell>
          <cell r="G10" t="str">
            <v>Lois</v>
          </cell>
          <cell r="H10" t="str">
            <v>Georgia</v>
          </cell>
          <cell r="I10" t="str">
            <v>G.Wang</v>
          </cell>
          <cell r="J10" t="str">
            <v>S.Rajendra</v>
          </cell>
          <cell r="K10" t="str">
            <v>AndrewL</v>
          </cell>
          <cell r="L10" t="str">
            <v>Noor</v>
          </cell>
          <cell r="M10" t="str">
            <v>Roshny</v>
          </cell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</row>
        <row r="11">
          <cell r="A11">
            <v>43479</v>
          </cell>
          <cell r="B11" t="str">
            <v>Monday</v>
          </cell>
          <cell r="C11" t="str">
            <v>Obaid</v>
          </cell>
          <cell r="D11" t="str">
            <v>Golriz</v>
          </cell>
          <cell r="E11" t="str">
            <v>M.Tang</v>
          </cell>
          <cell r="F11" t="str">
            <v>Alla</v>
          </cell>
          <cell r="G11" t="str">
            <v>Li-Ling</v>
          </cell>
          <cell r="H11" t="str">
            <v>Georgia</v>
          </cell>
          <cell r="I11" t="str">
            <v>G.Wang</v>
          </cell>
          <cell r="J11" t="str">
            <v>Phuong</v>
          </cell>
          <cell r="K11" t="str">
            <v>AndrewL</v>
          </cell>
          <cell r="L11" t="str">
            <v>Noor</v>
          </cell>
          <cell r="M11" t="str">
            <v>Tinh/Alison</v>
          </cell>
          <cell r="N11" t="str">
            <v>qq</v>
          </cell>
          <cell r="O11"/>
          <cell r="P11"/>
          <cell r="Q11"/>
          <cell r="R11"/>
          <cell r="S11"/>
          <cell r="T11"/>
          <cell r="U11"/>
          <cell r="V11"/>
          <cell r="W11"/>
          <cell r="X11"/>
          <cell r="Y11" t="str">
            <v>Lois</v>
          </cell>
          <cell r="Z11"/>
          <cell r="AA11"/>
          <cell r="AB11"/>
          <cell r="AC11"/>
          <cell r="AD11"/>
          <cell r="AE11"/>
          <cell r="AF11"/>
          <cell r="AG11"/>
        </row>
        <row r="12">
          <cell r="A12">
            <v>43480</v>
          </cell>
          <cell r="B12" t="str">
            <v>Tuesday</v>
          </cell>
          <cell r="C12" t="str">
            <v>qq</v>
          </cell>
          <cell r="D12" t="str">
            <v>qq</v>
          </cell>
          <cell r="E12" t="str">
            <v>V.Shen</v>
          </cell>
          <cell r="F12" t="str">
            <v>Alla</v>
          </cell>
          <cell r="G12" t="str">
            <v>Golriz</v>
          </cell>
          <cell r="H12" t="str">
            <v>Georgia</v>
          </cell>
          <cell r="I12" t="str">
            <v>G.Wang</v>
          </cell>
          <cell r="J12" t="str">
            <v>Phuong</v>
          </cell>
          <cell r="K12" t="str">
            <v>AndrewL</v>
          </cell>
          <cell r="L12" t="str">
            <v>Noor</v>
          </cell>
          <cell r="M12" t="str">
            <v>Tinh/Alison</v>
          </cell>
          <cell r="N12" t="str">
            <v>qq</v>
          </cell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 t="str">
            <v>Lois</v>
          </cell>
          <cell r="Z12"/>
          <cell r="AA12"/>
          <cell r="AB12"/>
          <cell r="AC12"/>
          <cell r="AD12"/>
          <cell r="AE12"/>
          <cell r="AF12"/>
          <cell r="AG12"/>
        </row>
        <row r="13">
          <cell r="A13">
            <v>43481</v>
          </cell>
          <cell r="B13" t="str">
            <v>Wednesday</v>
          </cell>
          <cell r="C13" t="str">
            <v>Obaid</v>
          </cell>
          <cell r="D13" t="str">
            <v>V.Shen</v>
          </cell>
          <cell r="E13" t="str">
            <v>M.Tang</v>
          </cell>
          <cell r="F13" t="str">
            <v>qq</v>
          </cell>
          <cell r="G13" t="str">
            <v>Lois</v>
          </cell>
          <cell r="H13" t="str">
            <v>Georgia</v>
          </cell>
          <cell r="I13" t="str">
            <v>G.Wang</v>
          </cell>
          <cell r="J13" t="str">
            <v>G.Wang</v>
          </cell>
          <cell r="K13" t="str">
            <v>AndrewL</v>
          </cell>
          <cell r="L13" t="str">
            <v>Li-Ling</v>
          </cell>
          <cell r="M13" t="str">
            <v>Tinh/Alison</v>
          </cell>
          <cell r="N13" t="str">
            <v>qq</v>
          </cell>
          <cell r="O13"/>
          <cell r="P13"/>
          <cell r="Q13"/>
          <cell r="R13"/>
          <cell r="S13"/>
          <cell r="T13"/>
          <cell r="U13"/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</row>
        <row r="14">
          <cell r="A14">
            <v>43482</v>
          </cell>
          <cell r="B14" t="str">
            <v>Thursday</v>
          </cell>
          <cell r="C14" t="str">
            <v>Obaid</v>
          </cell>
          <cell r="D14" t="str">
            <v>Li-Ling&gt;1pm</v>
          </cell>
          <cell r="E14" t="str">
            <v>M.Tang</v>
          </cell>
          <cell r="F14" t="str">
            <v>Alla</v>
          </cell>
          <cell r="G14" t="str">
            <v>Lois</v>
          </cell>
          <cell r="H14" t="str">
            <v>Georgia</v>
          </cell>
          <cell r="I14" t="str">
            <v>G.Wang</v>
          </cell>
          <cell r="J14" t="str">
            <v>Phuong</v>
          </cell>
          <cell r="K14" t="str">
            <v>AndrewL</v>
          </cell>
          <cell r="L14" t="str">
            <v>Noor</v>
          </cell>
          <cell r="M14" t="str">
            <v>Tinh/Alison</v>
          </cell>
          <cell r="N14" t="str">
            <v>V.Shen(RMB)</v>
          </cell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</row>
        <row r="15">
          <cell r="A15">
            <v>43483</v>
          </cell>
          <cell r="B15" t="str">
            <v>Friday</v>
          </cell>
          <cell r="C15" t="str">
            <v>Obaid</v>
          </cell>
          <cell r="D15" t="str">
            <v>Golriz</v>
          </cell>
          <cell r="E15" t="str">
            <v>M.Tang</v>
          </cell>
          <cell r="F15" t="str">
            <v>qq</v>
          </cell>
          <cell r="G15" t="str">
            <v>Lois</v>
          </cell>
          <cell r="H15" t="str">
            <v>Georgia</v>
          </cell>
          <cell r="I15" t="str">
            <v>G.Wang</v>
          </cell>
          <cell r="J15" t="str">
            <v>Phuong</v>
          </cell>
          <cell r="K15" t="str">
            <v>AndrewL</v>
          </cell>
          <cell r="L15" t="str">
            <v>Noor</v>
          </cell>
          <cell r="M15" t="str">
            <v>Tinh/Alison</v>
          </cell>
          <cell r="N15" t="str">
            <v>qq</v>
          </cell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</row>
        <row r="16">
          <cell r="A16">
            <v>43486</v>
          </cell>
          <cell r="B16" t="str">
            <v>Monday</v>
          </cell>
          <cell r="C16" t="str">
            <v>Obaid</v>
          </cell>
          <cell r="D16" t="str">
            <v>V.Shen</v>
          </cell>
          <cell r="E16" t="str">
            <v>Golriz</v>
          </cell>
          <cell r="F16" t="str">
            <v>Alla</v>
          </cell>
          <cell r="G16" t="str">
            <v>Lois</v>
          </cell>
          <cell r="H16" t="str">
            <v>Georgia</v>
          </cell>
          <cell r="I16" t="str">
            <v>G.Wang</v>
          </cell>
          <cell r="J16" t="str">
            <v>Phuong</v>
          </cell>
          <cell r="K16" t="str">
            <v>AndrewL</v>
          </cell>
          <cell r="L16" t="str">
            <v>Noor</v>
          </cell>
          <cell r="M16" t="str">
            <v>Alison</v>
          </cell>
          <cell r="N16" t="str">
            <v>qq</v>
          </cell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</row>
        <row r="17">
          <cell r="A17">
            <v>43487</v>
          </cell>
          <cell r="B17" t="str">
            <v>Tuesday</v>
          </cell>
          <cell r="C17" t="str">
            <v>Obaid</v>
          </cell>
          <cell r="D17" t="str">
            <v>V.Shen</v>
          </cell>
          <cell r="E17" t="str">
            <v>Golriz</v>
          </cell>
          <cell r="F17" t="str">
            <v>Alla</v>
          </cell>
          <cell r="G17" t="str">
            <v>Lois</v>
          </cell>
          <cell r="H17" t="str">
            <v>Georgia</v>
          </cell>
          <cell r="I17" t="str">
            <v>Phuong</v>
          </cell>
          <cell r="J17" t="str">
            <v>S.Rajendra</v>
          </cell>
          <cell r="K17" t="str">
            <v>AndrewL</v>
          </cell>
          <cell r="L17" t="str">
            <v>Noor</v>
          </cell>
          <cell r="M17" t="str">
            <v>Alison</v>
          </cell>
          <cell r="N17" t="str">
            <v>qq</v>
          </cell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</row>
        <row r="18">
          <cell r="A18">
            <v>43488</v>
          </cell>
          <cell r="B18" t="str">
            <v>Wednesday</v>
          </cell>
          <cell r="C18" t="str">
            <v>Obaid</v>
          </cell>
          <cell r="D18" t="str">
            <v>Golriz</v>
          </cell>
          <cell r="E18" t="str">
            <v>K.Tiong/V.Shen &gt;12pm</v>
          </cell>
          <cell r="F18" t="str">
            <v>qq</v>
          </cell>
          <cell r="G18" t="str">
            <v>Lois</v>
          </cell>
          <cell r="H18" t="str">
            <v>Georgia</v>
          </cell>
          <cell r="I18" t="str">
            <v>Phuong</v>
          </cell>
          <cell r="J18" t="str">
            <v>Phuong</v>
          </cell>
          <cell r="K18" t="str">
            <v>AndrewL</v>
          </cell>
          <cell r="L18" t="str">
            <v>Noor</v>
          </cell>
          <cell r="M18" t="str">
            <v>Alison</v>
          </cell>
          <cell r="N18" t="str">
            <v>qq</v>
          </cell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 t="str">
            <v>&lt;12pm V.Shen</v>
          </cell>
          <cell r="Z18"/>
          <cell r="AA18"/>
          <cell r="AB18"/>
          <cell r="AC18"/>
          <cell r="AD18"/>
          <cell r="AE18"/>
          <cell r="AF18"/>
          <cell r="AG18"/>
        </row>
        <row r="19">
          <cell r="A19">
            <v>43489</v>
          </cell>
          <cell r="B19" t="str">
            <v>Thursday</v>
          </cell>
          <cell r="C19" t="str">
            <v>Obaid</v>
          </cell>
          <cell r="D19" t="str">
            <v>Li-Ling</v>
          </cell>
          <cell r="E19" t="str">
            <v>blank</v>
          </cell>
          <cell r="F19" t="str">
            <v>Alla</v>
          </cell>
          <cell r="G19" t="str">
            <v>Lois</v>
          </cell>
          <cell r="H19" t="str">
            <v>Georgia</v>
          </cell>
          <cell r="I19" t="str">
            <v>G.Wang</v>
          </cell>
          <cell r="J19" t="str">
            <v>S.Rajendra</v>
          </cell>
          <cell r="K19" t="str">
            <v>AndrewL</v>
          </cell>
          <cell r="L19" t="str">
            <v>Noor</v>
          </cell>
          <cell r="M19" t="str">
            <v>Alison</v>
          </cell>
          <cell r="N19" t="str">
            <v>qq</v>
          </cell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 t="str">
            <v>V.Shen</v>
          </cell>
          <cell r="Z19"/>
          <cell r="AA19"/>
          <cell r="AB19"/>
          <cell r="AC19"/>
          <cell r="AD19"/>
          <cell r="AE19"/>
          <cell r="AF19"/>
          <cell r="AG19"/>
        </row>
        <row r="20">
          <cell r="A20">
            <v>43490</v>
          </cell>
          <cell r="B20" t="str">
            <v>Friday</v>
          </cell>
          <cell r="C20" t="str">
            <v>Obaid</v>
          </cell>
          <cell r="D20" t="str">
            <v>V.Shen</v>
          </cell>
          <cell r="E20" t="str">
            <v>Li-Ling</v>
          </cell>
          <cell r="F20" t="str">
            <v>qq</v>
          </cell>
          <cell r="G20" t="str">
            <v>Lois</v>
          </cell>
          <cell r="H20" t="str">
            <v>Georgia</v>
          </cell>
          <cell r="I20" t="str">
            <v>G.Wang</v>
          </cell>
          <cell r="J20" t="str">
            <v>S.Rajendra</v>
          </cell>
          <cell r="K20" t="str">
            <v>AndrewL</v>
          </cell>
          <cell r="L20" t="str">
            <v>Noor</v>
          </cell>
          <cell r="M20" t="str">
            <v>Alison</v>
          </cell>
          <cell r="N20" t="str">
            <v>qq</v>
          </cell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</row>
        <row r="21">
          <cell r="A21">
            <v>43493</v>
          </cell>
          <cell r="B21" t="str">
            <v>Monday</v>
          </cell>
          <cell r="C21" t="str">
            <v>Public Holiday</v>
          </cell>
          <cell r="D21" t="str">
            <v>Public Holiday</v>
          </cell>
          <cell r="E21" t="str">
            <v>Public Holiday</v>
          </cell>
          <cell r="F21" t="str">
            <v>Public Holiday</v>
          </cell>
          <cell r="G21" t="str">
            <v>Public Holiday</v>
          </cell>
          <cell r="H21" t="str">
            <v>Public Holiday</v>
          </cell>
          <cell r="I21" t="str">
            <v>Public Holiday</v>
          </cell>
          <cell r="J21" t="str">
            <v>Public Holiday</v>
          </cell>
          <cell r="K21" t="str">
            <v>Public Holiday</v>
          </cell>
          <cell r="L21" t="str">
            <v>Public Holiday</v>
          </cell>
          <cell r="M21" t="str">
            <v>Public Holiday</v>
          </cell>
          <cell r="N21" t="str">
            <v>Public Holiday</v>
          </cell>
          <cell r="O21" t="str">
            <v>Public Holiday</v>
          </cell>
          <cell r="P21" t="str">
            <v>Public Holiday</v>
          </cell>
          <cell r="Q21" t="str">
            <v>Public Holiday</v>
          </cell>
          <cell r="R21" t="str">
            <v>Public Holiday</v>
          </cell>
          <cell r="S21" t="str">
            <v>Public Holiday</v>
          </cell>
          <cell r="T21" t="str">
            <v>Public Holiday</v>
          </cell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</row>
        <row r="22">
          <cell r="A22">
            <v>43494</v>
          </cell>
          <cell r="B22" t="str">
            <v>Tuesday</v>
          </cell>
          <cell r="C22" t="str">
            <v>Obaid</v>
          </cell>
          <cell r="D22" t="str">
            <v>Berenice</v>
          </cell>
          <cell r="E22" t="str">
            <v>V.Shen</v>
          </cell>
          <cell r="F22" t="str">
            <v>blank</v>
          </cell>
          <cell r="G22" t="str">
            <v>Lois</v>
          </cell>
          <cell r="H22" t="str">
            <v>Georgia</v>
          </cell>
          <cell r="I22" t="str">
            <v>G.Wang</v>
          </cell>
          <cell r="J22" t="str">
            <v>S.Rajendra</v>
          </cell>
          <cell r="K22" t="str">
            <v>AndrewL</v>
          </cell>
          <cell r="L22" t="str">
            <v>Noor</v>
          </cell>
          <cell r="M22" t="str">
            <v>V.Le</v>
          </cell>
          <cell r="N22" t="str">
            <v>Alison</v>
          </cell>
          <cell r="O22" t="str">
            <v>qq</v>
          </cell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</row>
        <row r="23">
          <cell r="A23">
            <v>43495</v>
          </cell>
          <cell r="B23" t="str">
            <v>Wednesday</v>
          </cell>
          <cell r="C23" t="str">
            <v>Obaid</v>
          </cell>
          <cell r="D23" t="str">
            <v>Berenice</v>
          </cell>
          <cell r="E23" t="str">
            <v>Li-Ling</v>
          </cell>
          <cell r="F23" t="str">
            <v>qq</v>
          </cell>
          <cell r="G23" t="str">
            <v>Lois</v>
          </cell>
          <cell r="H23" t="str">
            <v>Georgia</v>
          </cell>
          <cell r="I23" t="str">
            <v>G.Wang</v>
          </cell>
          <cell r="J23" t="str">
            <v>G.Wang</v>
          </cell>
          <cell r="K23" t="str">
            <v>AndrewL</v>
          </cell>
          <cell r="L23" t="str">
            <v>Noor</v>
          </cell>
          <cell r="M23" t="str">
            <v>V.Le</v>
          </cell>
          <cell r="N23" t="str">
            <v>Alison</v>
          </cell>
          <cell r="O23" t="str">
            <v>qq</v>
          </cell>
          <cell r="P23"/>
          <cell r="Q23"/>
          <cell r="R23"/>
          <cell r="S23"/>
          <cell r="T23"/>
          <cell r="U23"/>
          <cell r="V23"/>
          <cell r="W23"/>
          <cell r="X23"/>
          <cell r="Y23" t="str">
            <v>Lois</v>
          </cell>
          <cell r="Z23"/>
          <cell r="AA23"/>
          <cell r="AB23"/>
          <cell r="AC23"/>
          <cell r="AD23"/>
          <cell r="AE23"/>
          <cell r="AF23"/>
          <cell r="AG23"/>
        </row>
        <row r="24">
          <cell r="A24">
            <v>43496</v>
          </cell>
          <cell r="B24" t="str">
            <v>Thursday</v>
          </cell>
          <cell r="C24" t="str">
            <v>Obaid</v>
          </cell>
          <cell r="D24" t="str">
            <v>Berenice</v>
          </cell>
          <cell r="E24" t="str">
            <v>V.Shen</v>
          </cell>
          <cell r="F24" t="str">
            <v>Li-Ling</v>
          </cell>
          <cell r="G24" t="str">
            <v>Lois</v>
          </cell>
          <cell r="H24" t="str">
            <v>Georgia</v>
          </cell>
          <cell r="I24" t="str">
            <v>G.Wang</v>
          </cell>
          <cell r="J24" t="str">
            <v>S.Rajendra</v>
          </cell>
          <cell r="K24" t="str">
            <v>AndrewL</v>
          </cell>
          <cell r="L24" t="str">
            <v>Noor</v>
          </cell>
          <cell r="M24" t="str">
            <v>V.Le</v>
          </cell>
          <cell r="N24" t="str">
            <v>Alison</v>
          </cell>
          <cell r="O24" t="str">
            <v>qq</v>
          </cell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</row>
        <row r="25">
          <cell r="A25">
            <v>43497</v>
          </cell>
          <cell r="B25" t="str">
            <v>Friday</v>
          </cell>
          <cell r="C25" t="str">
            <v>Obaid</v>
          </cell>
          <cell r="D25" t="str">
            <v>Berenice</v>
          </cell>
          <cell r="E25" t="str">
            <v>V.Shen</v>
          </cell>
          <cell r="F25" t="str">
            <v>qq</v>
          </cell>
          <cell r="G25" t="str">
            <v>Li-Ling</v>
          </cell>
          <cell r="H25" t="str">
            <v>Georgia</v>
          </cell>
          <cell r="I25" t="str">
            <v>G.Wang</v>
          </cell>
          <cell r="J25" t="str">
            <v>S.Rajendra</v>
          </cell>
          <cell r="K25" t="str">
            <v>AndrewL</v>
          </cell>
          <cell r="L25" t="str">
            <v>Noor</v>
          </cell>
          <cell r="M25" t="str">
            <v>V.Le</v>
          </cell>
          <cell r="N25" t="str">
            <v>Alison</v>
          </cell>
          <cell r="O25" t="str">
            <v>qq</v>
          </cell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</row>
        <row r="26">
          <cell r="A26">
            <v>43500</v>
          </cell>
          <cell r="B26" t="str">
            <v>Monday</v>
          </cell>
          <cell r="C26" t="str">
            <v>Obaid</v>
          </cell>
          <cell r="D26" t="str">
            <v>Berenice</v>
          </cell>
          <cell r="E26" t="str">
            <v>M.Tang</v>
          </cell>
          <cell r="F26" t="str">
            <v>Li-Ling</v>
          </cell>
          <cell r="G26" t="str">
            <v>V.Shen</v>
          </cell>
          <cell r="H26" t="str">
            <v>Georgia</v>
          </cell>
          <cell r="I26" t="str">
            <v>G.Wang</v>
          </cell>
          <cell r="J26" t="str">
            <v>S.Rajendra</v>
          </cell>
          <cell r="K26" t="str">
            <v>AndrewL</v>
          </cell>
          <cell r="L26" t="str">
            <v>Noor</v>
          </cell>
          <cell r="M26" t="str">
            <v>V.Le</v>
          </cell>
          <cell r="N26" t="str">
            <v>Alison</v>
          </cell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</row>
        <row r="27">
          <cell r="A27">
            <v>43501</v>
          </cell>
          <cell r="B27" t="str">
            <v>Tuesday</v>
          </cell>
          <cell r="C27" t="str">
            <v>Obaid</v>
          </cell>
          <cell r="D27" t="str">
            <v>Berenice</v>
          </cell>
          <cell r="E27" t="str">
            <v>V.Shen</v>
          </cell>
          <cell r="F27" t="str">
            <v>blank</v>
          </cell>
          <cell r="G27" t="str">
            <v>A.Tran</v>
          </cell>
          <cell r="H27" t="str">
            <v>Georgia</v>
          </cell>
          <cell r="I27" t="str">
            <v>G.Wang</v>
          </cell>
          <cell r="J27" t="str">
            <v>S.Rajendra</v>
          </cell>
          <cell r="K27" t="str">
            <v>AndrewL</v>
          </cell>
          <cell r="L27" t="str">
            <v>Noor</v>
          </cell>
          <cell r="M27" t="str">
            <v>qq</v>
          </cell>
          <cell r="N27" t="str">
            <v>Alison</v>
          </cell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</row>
        <row r="28">
          <cell r="A28">
            <v>43502</v>
          </cell>
          <cell r="B28" t="str">
            <v>Wednesday</v>
          </cell>
          <cell r="C28" t="str">
            <v>Obaid</v>
          </cell>
          <cell r="D28" t="str">
            <v>Berenice</v>
          </cell>
          <cell r="E28" t="str">
            <v>M.Tang</v>
          </cell>
          <cell r="F28" t="str">
            <v>qq</v>
          </cell>
          <cell r="G28" t="str">
            <v>Li-Ling</v>
          </cell>
          <cell r="H28" t="str">
            <v>Georgia</v>
          </cell>
          <cell r="I28" t="str">
            <v>G.Wang</v>
          </cell>
          <cell r="J28" t="str">
            <v>G.Wang</v>
          </cell>
          <cell r="K28" t="str">
            <v>AndrewL</v>
          </cell>
          <cell r="L28" t="str">
            <v>Noor</v>
          </cell>
          <cell r="M28" t="str">
            <v>V.Le</v>
          </cell>
          <cell r="N28" t="str">
            <v>Alison</v>
          </cell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 t="str">
            <v>V.Shen</v>
          </cell>
          <cell r="Z28"/>
          <cell r="AA28"/>
          <cell r="AB28"/>
          <cell r="AC28"/>
          <cell r="AD28"/>
          <cell r="AE28"/>
          <cell r="AF28"/>
          <cell r="AG28"/>
        </row>
        <row r="29">
          <cell r="A29">
            <v>43503</v>
          </cell>
          <cell r="B29" t="str">
            <v>Thursday</v>
          </cell>
          <cell r="C29" t="str">
            <v>Obaid</v>
          </cell>
          <cell r="D29" t="str">
            <v>Berenice</v>
          </cell>
          <cell r="E29" t="str">
            <v>M.Tang</v>
          </cell>
          <cell r="F29" t="str">
            <v>Li-Ling</v>
          </cell>
          <cell r="G29" t="str">
            <v>V.Shen</v>
          </cell>
          <cell r="H29" t="str">
            <v>Georgia</v>
          </cell>
          <cell r="I29" t="str">
            <v>G.Wang</v>
          </cell>
          <cell r="J29" t="str">
            <v>S.Rajendra</v>
          </cell>
          <cell r="K29" t="str">
            <v>AndrewL</v>
          </cell>
          <cell r="L29" t="str">
            <v>Noor</v>
          </cell>
          <cell r="M29" t="str">
            <v>V.Le</v>
          </cell>
          <cell r="N29" t="str">
            <v>Alison</v>
          </cell>
          <cell r="O29"/>
          <cell r="P29"/>
          <cell r="Q29" t="str">
            <v>qq</v>
          </cell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</row>
        <row r="30">
          <cell r="A30">
            <v>43504</v>
          </cell>
          <cell r="B30" t="str">
            <v>Friday</v>
          </cell>
          <cell r="C30" t="str">
            <v>Obaid</v>
          </cell>
          <cell r="D30" t="str">
            <v>Berenice</v>
          </cell>
          <cell r="E30" t="str">
            <v>M.Tang</v>
          </cell>
          <cell r="F30" t="str">
            <v>qq</v>
          </cell>
          <cell r="G30" t="str">
            <v>V.Shen</v>
          </cell>
          <cell r="H30" t="str">
            <v>Georgia</v>
          </cell>
          <cell r="I30" t="str">
            <v>G.Wang</v>
          </cell>
          <cell r="J30" t="str">
            <v>S.Rajendra</v>
          </cell>
          <cell r="K30" t="str">
            <v>AndrewL</v>
          </cell>
          <cell r="L30" t="str">
            <v>Noor</v>
          </cell>
          <cell r="M30" t="str">
            <v>V.Le</v>
          </cell>
          <cell r="N30" t="str">
            <v>Alison</v>
          </cell>
          <cell r="O30"/>
          <cell r="P30"/>
          <cell r="Q30" t="str">
            <v>qq</v>
          </cell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</row>
        <row r="31">
          <cell r="A31">
            <v>43507</v>
          </cell>
          <cell r="B31" t="str">
            <v>Monday</v>
          </cell>
          <cell r="C31" t="str">
            <v>Obaid</v>
          </cell>
          <cell r="D31" t="str">
            <v>V.Shen</v>
          </cell>
          <cell r="E31" t="str">
            <v>M.Tang</v>
          </cell>
          <cell r="F31" t="str">
            <v>Alla</v>
          </cell>
          <cell r="G31" t="str">
            <v>Li-Ling</v>
          </cell>
          <cell r="H31" t="str">
            <v>Georgia</v>
          </cell>
          <cell r="I31" t="str">
            <v>G.Wang</v>
          </cell>
          <cell r="J31" t="str">
            <v>S.Rajendra</v>
          </cell>
          <cell r="K31" t="str">
            <v>AndrewL</v>
          </cell>
          <cell r="L31" t="str">
            <v>Noor</v>
          </cell>
          <cell r="M31" t="str">
            <v>qq</v>
          </cell>
          <cell r="N31"/>
          <cell r="O31"/>
          <cell r="P31"/>
          <cell r="Q31" t="str">
            <v>qq</v>
          </cell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</row>
        <row r="32">
          <cell r="A32">
            <v>43508</v>
          </cell>
          <cell r="B32" t="str">
            <v>Tuesday</v>
          </cell>
          <cell r="C32" t="str">
            <v>Obaid</v>
          </cell>
          <cell r="D32" t="str">
            <v>V.Shen</v>
          </cell>
          <cell r="E32" t="str">
            <v>blank</v>
          </cell>
          <cell r="F32" t="str">
            <v>Alla</v>
          </cell>
          <cell r="G32" t="str">
            <v>A.Tran</v>
          </cell>
          <cell r="H32" t="str">
            <v>Georgia</v>
          </cell>
          <cell r="I32" t="str">
            <v>G.Wang</v>
          </cell>
          <cell r="J32" t="str">
            <v>S.Rajendra</v>
          </cell>
          <cell r="K32" t="str">
            <v>AndrewL</v>
          </cell>
          <cell r="L32" t="str">
            <v>Noor</v>
          </cell>
          <cell r="M32" t="str">
            <v>qq</v>
          </cell>
          <cell r="N32"/>
          <cell r="O32"/>
          <cell r="P32"/>
          <cell r="Q32" t="str">
            <v>qq</v>
          </cell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</row>
        <row r="33">
          <cell r="A33">
            <v>43509</v>
          </cell>
          <cell r="B33" t="str">
            <v>Wednesday</v>
          </cell>
          <cell r="C33" t="str">
            <v>Obaid</v>
          </cell>
          <cell r="D33" t="str">
            <v>V.Shen</v>
          </cell>
          <cell r="E33" t="str">
            <v>M.Tang</v>
          </cell>
          <cell r="F33" t="str">
            <v>qq</v>
          </cell>
          <cell r="G33" t="str">
            <v>Li-Ling</v>
          </cell>
          <cell r="H33" t="str">
            <v>Georgia</v>
          </cell>
          <cell r="I33" t="str">
            <v>G.Wang</v>
          </cell>
          <cell r="J33" t="str">
            <v>G.Wang</v>
          </cell>
          <cell r="K33" t="str">
            <v>AndrewL</v>
          </cell>
          <cell r="L33" t="str">
            <v>Noor</v>
          </cell>
          <cell r="M33" t="str">
            <v>qq</v>
          </cell>
          <cell r="N33"/>
          <cell r="O33"/>
          <cell r="P33"/>
          <cell r="Q33" t="str">
            <v>qq</v>
          </cell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</row>
        <row r="34">
          <cell r="A34">
            <v>43510</v>
          </cell>
          <cell r="B34" t="str">
            <v>Thursday</v>
          </cell>
          <cell r="C34" t="str">
            <v>blank</v>
          </cell>
          <cell r="D34" t="str">
            <v>V.Shen</v>
          </cell>
          <cell r="E34" t="str">
            <v>M.Tang</v>
          </cell>
          <cell r="F34" t="str">
            <v>Alla</v>
          </cell>
          <cell r="G34" t="str">
            <v>Li-Ling</v>
          </cell>
          <cell r="H34" t="str">
            <v>Georgia</v>
          </cell>
          <cell r="I34" t="str">
            <v>G.Wang</v>
          </cell>
          <cell r="J34" t="str">
            <v>S.Rajendra</v>
          </cell>
          <cell r="K34" t="str">
            <v>AndrewL</v>
          </cell>
          <cell r="L34" t="str">
            <v>Noor</v>
          </cell>
          <cell r="M34" t="str">
            <v>V.Le</v>
          </cell>
          <cell r="N34"/>
          <cell r="O34"/>
          <cell r="P34"/>
          <cell r="Q34" t="str">
            <v>Obaid</v>
          </cell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</row>
        <row r="35">
          <cell r="A35">
            <v>43511</v>
          </cell>
          <cell r="B35" t="str">
            <v>Friday</v>
          </cell>
          <cell r="C35" t="str">
            <v>Obaid</v>
          </cell>
          <cell r="D35" t="str">
            <v>V.Shen</v>
          </cell>
          <cell r="E35" t="str">
            <v>M.Tang</v>
          </cell>
          <cell r="F35" t="str">
            <v>qq</v>
          </cell>
          <cell r="G35" t="str">
            <v>V.Shen/Alison</v>
          </cell>
          <cell r="H35" t="str">
            <v>Georgia</v>
          </cell>
          <cell r="I35" t="str">
            <v>G.Wang</v>
          </cell>
          <cell r="J35" t="str">
            <v>S.Rajendra</v>
          </cell>
          <cell r="K35" t="str">
            <v>AndrewL</v>
          </cell>
          <cell r="L35" t="str">
            <v>Noor</v>
          </cell>
          <cell r="M35" t="str">
            <v>V.Le</v>
          </cell>
          <cell r="N35"/>
          <cell r="O35"/>
          <cell r="P35"/>
          <cell r="Q35" t="str">
            <v>qq</v>
          </cell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</row>
        <row r="36">
          <cell r="A36">
            <v>43514</v>
          </cell>
          <cell r="B36" t="str">
            <v>Monday</v>
          </cell>
          <cell r="C36" t="str">
            <v>Obaid</v>
          </cell>
          <cell r="D36" t="str">
            <v>Berenice</v>
          </cell>
          <cell r="E36" t="str">
            <v>Li-Ling</v>
          </cell>
          <cell r="F36" t="str">
            <v>Alla</v>
          </cell>
          <cell r="G36" t="str">
            <v>Lois</v>
          </cell>
          <cell r="H36" t="str">
            <v>Georgia</v>
          </cell>
          <cell r="I36" t="str">
            <v>G.Wang</v>
          </cell>
          <cell r="J36" t="str">
            <v>S.Rajendra</v>
          </cell>
          <cell r="K36" t="str">
            <v>AndrewL</v>
          </cell>
          <cell r="L36" t="str">
            <v>Noor</v>
          </cell>
          <cell r="M36" t="str">
            <v>Nha</v>
          </cell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</row>
        <row r="37">
          <cell r="A37">
            <v>43515</v>
          </cell>
          <cell r="B37" t="str">
            <v>Tuesday</v>
          </cell>
          <cell r="C37" t="str">
            <v>Obaid</v>
          </cell>
          <cell r="D37" t="str">
            <v>Berenice</v>
          </cell>
          <cell r="E37" t="str">
            <v>V.Shen</v>
          </cell>
          <cell r="F37" t="str">
            <v>Alla</v>
          </cell>
          <cell r="G37" t="str">
            <v>Lois</v>
          </cell>
          <cell r="H37" t="str">
            <v>Georgia</v>
          </cell>
          <cell r="I37" t="str">
            <v>G.Wang</v>
          </cell>
          <cell r="J37" t="str">
            <v>S.Rajendra</v>
          </cell>
          <cell r="K37" t="str">
            <v>AndrewL</v>
          </cell>
          <cell r="L37" t="str">
            <v>Noor</v>
          </cell>
          <cell r="M37" t="str">
            <v>qq</v>
          </cell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</row>
        <row r="38">
          <cell r="A38">
            <v>43516</v>
          </cell>
          <cell r="B38" t="str">
            <v>Wednesday</v>
          </cell>
          <cell r="C38" t="str">
            <v>Obaid</v>
          </cell>
          <cell r="D38" t="str">
            <v>Berenice</v>
          </cell>
          <cell r="E38" t="str">
            <v>Li-Ling</v>
          </cell>
          <cell r="F38" t="str">
            <v>qq</v>
          </cell>
          <cell r="G38" t="str">
            <v>Lois</v>
          </cell>
          <cell r="H38" t="str">
            <v>Georgia</v>
          </cell>
          <cell r="I38" t="str">
            <v>Phuong</v>
          </cell>
          <cell r="J38" t="str">
            <v>Phuong</v>
          </cell>
          <cell r="K38" t="str">
            <v>AndrewL</v>
          </cell>
          <cell r="L38" t="str">
            <v>Noor</v>
          </cell>
          <cell r="M38" t="str">
            <v>qq</v>
          </cell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</row>
        <row r="39">
          <cell r="A39">
            <v>43517</v>
          </cell>
          <cell r="B39" t="str">
            <v>Thursday</v>
          </cell>
          <cell r="C39" t="str">
            <v>Obaid</v>
          </cell>
          <cell r="D39" t="str">
            <v>Berenice</v>
          </cell>
          <cell r="E39" t="str">
            <v>Li-Ling&lt;1pm/V.Shen</v>
          </cell>
          <cell r="F39" t="str">
            <v>Alla</v>
          </cell>
          <cell r="G39" t="str">
            <v>Lois</v>
          </cell>
          <cell r="H39" t="str">
            <v>Georgia</v>
          </cell>
          <cell r="I39" t="str">
            <v>G.Wang</v>
          </cell>
          <cell r="J39" t="str">
            <v>S.Rajendra</v>
          </cell>
          <cell r="K39" t="str">
            <v>AndrewL</v>
          </cell>
          <cell r="L39" t="str">
            <v>April</v>
          </cell>
          <cell r="M39" t="str">
            <v>Nha</v>
          </cell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</row>
        <row r="40">
          <cell r="A40">
            <v>43518</v>
          </cell>
          <cell r="B40" t="str">
            <v>Friday</v>
          </cell>
          <cell r="C40" t="str">
            <v>qq</v>
          </cell>
          <cell r="D40" t="str">
            <v>Berenice</v>
          </cell>
          <cell r="E40" t="str">
            <v>Golriz</v>
          </cell>
          <cell r="F40" t="str">
            <v>qq</v>
          </cell>
          <cell r="G40" t="str">
            <v>Lois</v>
          </cell>
          <cell r="H40" t="str">
            <v>Georgia</v>
          </cell>
          <cell r="I40" t="str">
            <v>G.Wang</v>
          </cell>
          <cell r="J40" t="str">
            <v>S.Rajendra</v>
          </cell>
          <cell r="K40" t="str">
            <v>AndrewL</v>
          </cell>
          <cell r="L40" t="str">
            <v>April</v>
          </cell>
          <cell r="M40" t="str">
            <v>Nha</v>
          </cell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</row>
        <row r="41">
          <cell r="A41">
            <v>43521</v>
          </cell>
          <cell r="B41" t="str">
            <v>Monday</v>
          </cell>
          <cell r="C41" t="str">
            <v>Berenice</v>
          </cell>
          <cell r="D41" t="str">
            <v>M.Lu</v>
          </cell>
          <cell r="E41" t="str">
            <v>Li-Ling</v>
          </cell>
          <cell r="F41" t="str">
            <v>Alla</v>
          </cell>
          <cell r="G41" t="str">
            <v>Lois</v>
          </cell>
          <cell r="H41" t="str">
            <v>Georgia</v>
          </cell>
          <cell r="I41" t="str">
            <v>G.Wang</v>
          </cell>
          <cell r="J41" t="str">
            <v>S.Rajendra</v>
          </cell>
          <cell r="K41" t="str">
            <v>AndrewL</v>
          </cell>
          <cell r="L41" t="str">
            <v>Noor</v>
          </cell>
          <cell r="M41" t="str">
            <v>Nha</v>
          </cell>
          <cell r="N41" t="str">
            <v>qq</v>
          </cell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</row>
        <row r="42">
          <cell r="A42">
            <v>43522</v>
          </cell>
          <cell r="B42" t="str">
            <v>Tuesday</v>
          </cell>
          <cell r="C42" t="str">
            <v>Berenice</v>
          </cell>
          <cell r="D42" t="str">
            <v>qq</v>
          </cell>
          <cell r="E42" t="str">
            <v>M.Lu</v>
          </cell>
          <cell r="F42" t="str">
            <v>Alla</v>
          </cell>
          <cell r="G42" t="str">
            <v>Lois</v>
          </cell>
          <cell r="H42" t="str">
            <v>Georgia</v>
          </cell>
          <cell r="I42" t="str">
            <v>G.Wang</v>
          </cell>
          <cell r="J42" t="str">
            <v>S.Rajendra</v>
          </cell>
          <cell r="K42" t="str">
            <v>AndrewL</v>
          </cell>
          <cell r="L42" t="str">
            <v>Noor</v>
          </cell>
          <cell r="M42" t="str">
            <v>Nha</v>
          </cell>
          <cell r="N42" t="str">
            <v>qq</v>
          </cell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</row>
        <row r="43">
          <cell r="A43">
            <v>43523</v>
          </cell>
          <cell r="B43" t="str">
            <v>Wednesday</v>
          </cell>
          <cell r="C43" t="str">
            <v>Berenice</v>
          </cell>
          <cell r="D43" t="str">
            <v>V.Mai</v>
          </cell>
          <cell r="E43" t="str">
            <v>Li-Ling</v>
          </cell>
          <cell r="F43" t="str">
            <v>qq</v>
          </cell>
          <cell r="G43" t="str">
            <v>Lois</v>
          </cell>
          <cell r="H43" t="str">
            <v>Georgia</v>
          </cell>
          <cell r="I43" t="str">
            <v>G.Wang</v>
          </cell>
          <cell r="J43" t="str">
            <v>G.Wang</v>
          </cell>
          <cell r="K43" t="str">
            <v>AndrewL</v>
          </cell>
          <cell r="L43" t="str">
            <v>Noor</v>
          </cell>
          <cell r="M43" t="str">
            <v>Nha</v>
          </cell>
          <cell r="N43" t="str">
            <v>qq</v>
          </cell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</row>
        <row r="44">
          <cell r="A44">
            <v>43524</v>
          </cell>
          <cell r="B44" t="str">
            <v>Thursday</v>
          </cell>
          <cell r="C44" t="str">
            <v>Berenice</v>
          </cell>
          <cell r="D44" t="str">
            <v>qq</v>
          </cell>
          <cell r="E44" t="str">
            <v>Li-Ling</v>
          </cell>
          <cell r="F44" t="str">
            <v>Alla</v>
          </cell>
          <cell r="G44" t="str">
            <v>Lois</v>
          </cell>
          <cell r="H44" t="str">
            <v>Georgia</v>
          </cell>
          <cell r="I44" t="str">
            <v>G.Wang</v>
          </cell>
          <cell r="J44" t="str">
            <v>S.Rajendra</v>
          </cell>
          <cell r="K44" t="str">
            <v>AndrewL</v>
          </cell>
          <cell r="L44" t="str">
            <v>Noor</v>
          </cell>
          <cell r="M44" t="str">
            <v>Nha</v>
          </cell>
          <cell r="N44" t="str">
            <v>Alison</v>
          </cell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</row>
        <row r="45">
          <cell r="A45">
            <v>43525</v>
          </cell>
          <cell r="B45" t="str">
            <v>Friday</v>
          </cell>
          <cell r="C45" t="str">
            <v>Berenice</v>
          </cell>
          <cell r="D45" t="str">
            <v>V.Mai</v>
          </cell>
          <cell r="E45" t="str">
            <v>Li-Ling (8.30am-1pm)</v>
          </cell>
          <cell r="F45" t="str">
            <v>qq</v>
          </cell>
          <cell r="G45" t="str">
            <v>Lois</v>
          </cell>
          <cell r="H45" t="str">
            <v>Georgia</v>
          </cell>
          <cell r="I45" t="str">
            <v>G.Wang</v>
          </cell>
          <cell r="J45" t="str">
            <v>S.Rajendra</v>
          </cell>
          <cell r="K45" t="str">
            <v>AndrewL</v>
          </cell>
          <cell r="L45" t="str">
            <v>Noor</v>
          </cell>
          <cell r="M45" t="str">
            <v>Nha</v>
          </cell>
          <cell r="N45" t="str">
            <v>Alison</v>
          </cell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</row>
        <row r="46">
          <cell r="A46">
            <v>43528</v>
          </cell>
          <cell r="B46" t="str">
            <v>Monday</v>
          </cell>
          <cell r="C46" t="str">
            <v>blank</v>
          </cell>
          <cell r="D46" t="str">
            <v>Berenice</v>
          </cell>
          <cell r="E46" t="str">
            <v>M.Tang</v>
          </cell>
          <cell r="F46" t="str">
            <v>Alla</v>
          </cell>
          <cell r="G46" t="str">
            <v>Li-Ling</v>
          </cell>
          <cell r="H46" t="str">
            <v>Georgia</v>
          </cell>
          <cell r="I46" t="str">
            <v>Lois</v>
          </cell>
          <cell r="J46" t="str">
            <v>G.Wang</v>
          </cell>
          <cell r="K46" t="str">
            <v>AndrewL</v>
          </cell>
          <cell r="L46" t="str">
            <v>Noor</v>
          </cell>
          <cell r="M46" t="str">
            <v>qq</v>
          </cell>
          <cell r="N46"/>
          <cell r="O46"/>
          <cell r="P46" t="str">
            <v>qq</v>
          </cell>
          <cell r="Q46"/>
          <cell r="R46"/>
          <cell r="S46"/>
          <cell r="T46"/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</row>
        <row r="47">
          <cell r="A47">
            <v>43529</v>
          </cell>
          <cell r="B47" t="str">
            <v>Tuesday</v>
          </cell>
          <cell r="C47" t="str">
            <v>blank</v>
          </cell>
          <cell r="D47" t="str">
            <v>Li-Ling (8.30-4.30)</v>
          </cell>
          <cell r="E47" t="str">
            <v>M.Lu</v>
          </cell>
          <cell r="F47" t="str">
            <v>Alla</v>
          </cell>
          <cell r="G47" t="str">
            <v>V.Mai</v>
          </cell>
          <cell r="H47" t="str">
            <v>Georgia</v>
          </cell>
          <cell r="I47" t="str">
            <v>Lois</v>
          </cell>
          <cell r="J47" t="str">
            <v>G.Wang</v>
          </cell>
          <cell r="K47" t="str">
            <v>AndrewL</v>
          </cell>
          <cell r="L47" t="str">
            <v>Noor</v>
          </cell>
          <cell r="M47" t="str">
            <v>Nha</v>
          </cell>
          <cell r="N47"/>
          <cell r="O47"/>
          <cell r="P47" t="str">
            <v>qq</v>
          </cell>
          <cell r="Q47"/>
          <cell r="R47"/>
          <cell r="S47"/>
          <cell r="T47"/>
          <cell r="U47"/>
          <cell r="V47"/>
          <cell r="W47"/>
          <cell r="X47"/>
          <cell r="Y47" t="str">
            <v>Berenice</v>
          </cell>
          <cell r="Z47"/>
          <cell r="AA47"/>
          <cell r="AB47"/>
          <cell r="AC47"/>
          <cell r="AD47"/>
          <cell r="AE47"/>
          <cell r="AF47"/>
          <cell r="AG47"/>
        </row>
        <row r="48">
          <cell r="A48">
            <v>43530</v>
          </cell>
          <cell r="B48" t="str">
            <v>Wednesday</v>
          </cell>
          <cell r="C48" t="str">
            <v>Berenice</v>
          </cell>
          <cell r="D48" t="str">
            <v>Li-Ling</v>
          </cell>
          <cell r="E48" t="str">
            <v>M.Tang</v>
          </cell>
          <cell r="F48" t="str">
            <v>qq</v>
          </cell>
          <cell r="G48" t="str">
            <v>Lois</v>
          </cell>
          <cell r="H48" t="str">
            <v>Georgia</v>
          </cell>
          <cell r="I48" t="str">
            <v>G.Wang</v>
          </cell>
          <cell r="J48" t="str">
            <v>G.Wang</v>
          </cell>
          <cell r="K48" t="str">
            <v>AndrewL</v>
          </cell>
          <cell r="L48" t="str">
            <v>Noor</v>
          </cell>
          <cell r="M48" t="str">
            <v>Nha</v>
          </cell>
          <cell r="N48"/>
          <cell r="O48"/>
          <cell r="P48" t="str">
            <v>M.Nguyen</v>
          </cell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</row>
        <row r="49">
          <cell r="A49">
            <v>43531</v>
          </cell>
          <cell r="B49" t="str">
            <v>Thursday</v>
          </cell>
          <cell r="C49" t="str">
            <v>Berenice</v>
          </cell>
          <cell r="D49" t="str">
            <v>Li-Ling</v>
          </cell>
          <cell r="E49" t="str">
            <v>M.Tang</v>
          </cell>
          <cell r="F49" t="str">
            <v>Alla</v>
          </cell>
          <cell r="G49" t="str">
            <v>Lois</v>
          </cell>
          <cell r="H49" t="str">
            <v>Georgia</v>
          </cell>
          <cell r="I49" t="str">
            <v>Phuong</v>
          </cell>
          <cell r="J49" t="str">
            <v>Noor</v>
          </cell>
          <cell r="K49" t="str">
            <v>AndrewL</v>
          </cell>
          <cell r="L49" t="str">
            <v>M.Nguyen</v>
          </cell>
          <cell r="M49" t="str">
            <v>Nha</v>
          </cell>
          <cell r="N49"/>
          <cell r="O49"/>
          <cell r="P49" t="str">
            <v>qq</v>
          </cell>
          <cell r="Q49"/>
          <cell r="R49"/>
          <cell r="S49"/>
          <cell r="T49"/>
          <cell r="U49"/>
          <cell r="V49"/>
          <cell r="W49"/>
          <cell r="X49"/>
          <cell r="Y49" t="str">
            <v>G.Wang</v>
          </cell>
          <cell r="Z49"/>
          <cell r="AA49"/>
          <cell r="AB49"/>
          <cell r="AC49"/>
          <cell r="AD49"/>
          <cell r="AE49"/>
          <cell r="AF49"/>
          <cell r="AG49"/>
        </row>
        <row r="50">
          <cell r="A50">
            <v>43532</v>
          </cell>
          <cell r="B50" t="str">
            <v>Friday</v>
          </cell>
          <cell r="C50" t="str">
            <v>Berenice</v>
          </cell>
          <cell r="D50" t="str">
            <v>Golriz</v>
          </cell>
          <cell r="E50" t="str">
            <v>M.Tang</v>
          </cell>
          <cell r="F50" t="str">
            <v>qq</v>
          </cell>
          <cell r="G50" t="str">
            <v>Lois</v>
          </cell>
          <cell r="H50" t="str">
            <v>Georgia</v>
          </cell>
          <cell r="I50" t="str">
            <v>Phuong</v>
          </cell>
          <cell r="J50" t="str">
            <v>G.Wang</v>
          </cell>
          <cell r="K50" t="str">
            <v>AndrewL</v>
          </cell>
          <cell r="L50" t="str">
            <v>Noor</v>
          </cell>
          <cell r="M50" t="str">
            <v>Nha</v>
          </cell>
          <cell r="N50"/>
          <cell r="O50"/>
          <cell r="P50" t="str">
            <v>qq</v>
          </cell>
          <cell r="Q50"/>
          <cell r="R50"/>
          <cell r="S50"/>
          <cell r="T50"/>
          <cell r="U50"/>
          <cell r="V50"/>
          <cell r="W50"/>
          <cell r="X50"/>
          <cell r="Y50" t="str">
            <v>Noor</v>
          </cell>
          <cell r="Z50"/>
          <cell r="AA50"/>
          <cell r="AB50"/>
          <cell r="AC50"/>
          <cell r="AD50"/>
          <cell r="AE50"/>
          <cell r="AF50"/>
          <cell r="AG50"/>
        </row>
        <row r="51">
          <cell r="A51">
            <v>43535</v>
          </cell>
          <cell r="B51" t="str">
            <v>Monday</v>
          </cell>
          <cell r="C51" t="str">
            <v>Public Holiday</v>
          </cell>
          <cell r="D51" t="str">
            <v>Public Holiday</v>
          </cell>
          <cell r="E51" t="str">
            <v>Public Holiday</v>
          </cell>
          <cell r="F51" t="str">
            <v>Public Holiday</v>
          </cell>
          <cell r="G51" t="str">
            <v>Public Holiday</v>
          </cell>
          <cell r="H51" t="str">
            <v>Public Holiday</v>
          </cell>
          <cell r="I51" t="str">
            <v>Public Holiday</v>
          </cell>
          <cell r="J51" t="str">
            <v>Public Holiday</v>
          </cell>
          <cell r="K51" t="str">
            <v>Public Holiday</v>
          </cell>
          <cell r="L51" t="str">
            <v>Public Holiday</v>
          </cell>
          <cell r="M51" t="str">
            <v>Public Holiday</v>
          </cell>
          <cell r="N51" t="str">
            <v>Public Holiday</v>
          </cell>
          <cell r="O51" t="str">
            <v>Public Holiday</v>
          </cell>
          <cell r="P51" t="str">
            <v>Public Holiday</v>
          </cell>
          <cell r="Q51" t="str">
            <v>Public Holiday</v>
          </cell>
          <cell r="R51" t="str">
            <v>Public Holiday</v>
          </cell>
          <cell r="S51" t="str">
            <v>Public Holiday</v>
          </cell>
          <cell r="T51" t="str">
            <v>Public Holiday</v>
          </cell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</row>
        <row r="52">
          <cell r="A52">
            <v>43536</v>
          </cell>
          <cell r="B52" t="str">
            <v>Tuesday</v>
          </cell>
          <cell r="C52" t="str">
            <v>blank</v>
          </cell>
          <cell r="D52" t="str">
            <v>Berenice</v>
          </cell>
          <cell r="E52" t="str">
            <v>LiLing (8.30-4.30)</v>
          </cell>
          <cell r="F52" t="str">
            <v>Alla</v>
          </cell>
          <cell r="G52" t="str">
            <v>Sam</v>
          </cell>
          <cell r="H52" t="str">
            <v>Alison</v>
          </cell>
          <cell r="I52" t="str">
            <v>Lois</v>
          </cell>
          <cell r="J52" t="str">
            <v>G.Wang</v>
          </cell>
          <cell r="K52" t="str">
            <v>AndrewL</v>
          </cell>
          <cell r="L52" t="str">
            <v>Noor</v>
          </cell>
          <cell r="M52" t="str">
            <v>qq</v>
          </cell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</row>
        <row r="53">
          <cell r="A53">
            <v>43537</v>
          </cell>
          <cell r="B53" t="str">
            <v>Wednesday</v>
          </cell>
          <cell r="C53" t="str">
            <v>Berenice</v>
          </cell>
          <cell r="D53" t="str">
            <v>Li-Ling</v>
          </cell>
          <cell r="E53" t="str">
            <v>M.Tang</v>
          </cell>
          <cell r="F53" t="str">
            <v>qq</v>
          </cell>
          <cell r="G53" t="str">
            <v>Lois</v>
          </cell>
          <cell r="H53" t="str">
            <v>Alison</v>
          </cell>
          <cell r="I53" t="str">
            <v>G.Wang</v>
          </cell>
          <cell r="J53" t="str">
            <v>G.Wang</v>
          </cell>
          <cell r="K53" t="str">
            <v>AndrewL</v>
          </cell>
          <cell r="L53" t="str">
            <v>Noor</v>
          </cell>
          <cell r="M53" t="str">
            <v>Tinh</v>
          </cell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</row>
        <row r="54">
          <cell r="A54">
            <v>43538</v>
          </cell>
          <cell r="B54" t="str">
            <v>Thursday</v>
          </cell>
          <cell r="C54" t="str">
            <v>Berenice</v>
          </cell>
          <cell r="D54" t="str">
            <v>Li-Ling</v>
          </cell>
          <cell r="E54" t="str">
            <v>M.Tang</v>
          </cell>
          <cell r="F54" t="str">
            <v>Alla</v>
          </cell>
          <cell r="G54" t="str">
            <v>Lois</v>
          </cell>
          <cell r="H54" t="str">
            <v>Alison</v>
          </cell>
          <cell r="I54" t="str">
            <v>Phuong</v>
          </cell>
          <cell r="J54" t="str">
            <v>Noor</v>
          </cell>
          <cell r="K54" t="str">
            <v>AndrewL</v>
          </cell>
          <cell r="L54" t="str">
            <v>M.Nguyen</v>
          </cell>
          <cell r="M54" t="str">
            <v>Tinh</v>
          </cell>
          <cell r="N54"/>
          <cell r="O54"/>
          <cell r="P54"/>
          <cell r="Q54"/>
          <cell r="R54"/>
          <cell r="S54"/>
          <cell r="T54"/>
          <cell r="U54"/>
          <cell r="V54"/>
          <cell r="W54"/>
          <cell r="X54"/>
          <cell r="Y54" t="str">
            <v>Georgia</v>
          </cell>
          <cell r="Z54"/>
          <cell r="AA54"/>
          <cell r="AB54"/>
          <cell r="AC54"/>
          <cell r="AD54"/>
          <cell r="AE54"/>
          <cell r="AF54"/>
          <cell r="AG54"/>
        </row>
        <row r="55">
          <cell r="A55">
            <v>43539</v>
          </cell>
          <cell r="B55" t="str">
            <v>Friday</v>
          </cell>
          <cell r="C55" t="str">
            <v>Berenice</v>
          </cell>
          <cell r="D55" t="str">
            <v>Lois</v>
          </cell>
          <cell r="E55" t="str">
            <v>M.Tang</v>
          </cell>
          <cell r="F55" t="str">
            <v>qq</v>
          </cell>
          <cell r="G55" t="str">
            <v>Sam</v>
          </cell>
          <cell r="H55" t="str">
            <v>Alison</v>
          </cell>
          <cell r="I55" t="str">
            <v>Phuong</v>
          </cell>
          <cell r="J55" t="str">
            <v>G.Wang</v>
          </cell>
          <cell r="K55" t="str">
            <v>AndrewL</v>
          </cell>
          <cell r="L55" t="str">
            <v>Noor</v>
          </cell>
          <cell r="M55" t="str">
            <v>Tinh</v>
          </cell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</row>
        <row r="56">
          <cell r="A56">
            <v>43542</v>
          </cell>
          <cell r="B56" t="str">
            <v>Monday</v>
          </cell>
          <cell r="C56" t="str">
            <v>blank</v>
          </cell>
          <cell r="D56" t="str">
            <v>Berenice</v>
          </cell>
          <cell r="E56" t="str">
            <v>M.Tang</v>
          </cell>
          <cell r="F56" t="str">
            <v>Alla</v>
          </cell>
          <cell r="G56" t="str">
            <v>Li-Ling</v>
          </cell>
          <cell r="H56" t="str">
            <v>Georgia</v>
          </cell>
          <cell r="I56" t="str">
            <v>Lois</v>
          </cell>
          <cell r="J56" t="str">
            <v>G.Wang</v>
          </cell>
          <cell r="K56" t="str">
            <v>AndrewL</v>
          </cell>
          <cell r="L56" t="str">
            <v>Noor</v>
          </cell>
          <cell r="M56" t="str">
            <v>Tinh</v>
          </cell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</row>
        <row r="57">
          <cell r="A57">
            <v>43543</v>
          </cell>
          <cell r="B57" t="str">
            <v>Tuesday</v>
          </cell>
          <cell r="C57" t="str">
            <v>blank</v>
          </cell>
          <cell r="D57" t="str">
            <v>Berenice</v>
          </cell>
          <cell r="E57" t="str">
            <v>Lois</v>
          </cell>
          <cell r="F57" t="str">
            <v>Alla</v>
          </cell>
          <cell r="G57" t="str">
            <v>Sam</v>
          </cell>
          <cell r="H57" t="str">
            <v>Georgia</v>
          </cell>
          <cell r="I57" t="str">
            <v>G.Wang</v>
          </cell>
          <cell r="J57" t="str">
            <v>Noor</v>
          </cell>
          <cell r="K57" t="str">
            <v>AndrewL</v>
          </cell>
          <cell r="L57" t="str">
            <v>M.Nguyen</v>
          </cell>
          <cell r="M57" t="str">
            <v>qq</v>
          </cell>
          <cell r="N57"/>
          <cell r="O57"/>
          <cell r="P57"/>
          <cell r="Q57"/>
          <cell r="R57"/>
          <cell r="S57"/>
          <cell r="T57"/>
          <cell r="V57"/>
          <cell r="W57"/>
          <cell r="X57"/>
          <cell r="Y57"/>
          <cell r="AA57"/>
          <cell r="AB57"/>
          <cell r="AC57"/>
          <cell r="AD57"/>
          <cell r="AE57"/>
          <cell r="AG57"/>
        </row>
        <row r="58">
          <cell r="A58">
            <v>43544</v>
          </cell>
          <cell r="B58" t="str">
            <v>Wednesday</v>
          </cell>
          <cell r="C58" t="str">
            <v>Berenice</v>
          </cell>
          <cell r="D58" t="str">
            <v>Lois</v>
          </cell>
          <cell r="E58" t="str">
            <v>M.Tang</v>
          </cell>
          <cell r="F58" t="str">
            <v>qq</v>
          </cell>
          <cell r="G58" t="str">
            <v>Li-Ling</v>
          </cell>
          <cell r="H58" t="str">
            <v>Georgia</v>
          </cell>
          <cell r="I58" t="str">
            <v>G.Wang</v>
          </cell>
          <cell r="J58" t="str">
            <v>G.Wang</v>
          </cell>
          <cell r="K58" t="str">
            <v>M.Nguyen</v>
          </cell>
          <cell r="L58" t="str">
            <v>Noor</v>
          </cell>
          <cell r="M58" t="str">
            <v>Tinh</v>
          </cell>
          <cell r="N58"/>
          <cell r="O58"/>
          <cell r="P58"/>
          <cell r="Q58"/>
          <cell r="R58"/>
          <cell r="S58"/>
          <cell r="T58"/>
          <cell r="V58"/>
          <cell r="W58"/>
          <cell r="X58"/>
          <cell r="Y58" t="str">
            <v>AndrewL</v>
          </cell>
          <cell r="AA58"/>
          <cell r="AB58"/>
          <cell r="AC58"/>
          <cell r="AD58"/>
          <cell r="AE58"/>
          <cell r="AG58"/>
        </row>
        <row r="59">
          <cell r="A59">
            <v>43545</v>
          </cell>
          <cell r="B59" t="str">
            <v>Thursday</v>
          </cell>
          <cell r="C59" t="str">
            <v>blank</v>
          </cell>
          <cell r="D59" t="str">
            <v>Berenice</v>
          </cell>
          <cell r="E59" t="str">
            <v>M.Tang</v>
          </cell>
          <cell r="F59" t="str">
            <v>Alla</v>
          </cell>
          <cell r="G59" t="str">
            <v>Li-Ling</v>
          </cell>
          <cell r="H59" t="str">
            <v>Georgia</v>
          </cell>
          <cell r="I59" t="str">
            <v>G.Wang</v>
          </cell>
          <cell r="J59" t="str">
            <v>Noor</v>
          </cell>
          <cell r="K59" t="str">
            <v>AndrewL</v>
          </cell>
          <cell r="L59" t="str">
            <v>M.Nguyen</v>
          </cell>
          <cell r="M59" t="str">
            <v>Tinh</v>
          </cell>
          <cell r="N59"/>
          <cell r="O59"/>
          <cell r="P59"/>
          <cell r="Q59"/>
          <cell r="R59"/>
          <cell r="S59"/>
          <cell r="T59"/>
          <cell r="V59"/>
          <cell r="W59"/>
          <cell r="X59"/>
          <cell r="Y59"/>
          <cell r="AA59"/>
          <cell r="AB59"/>
          <cell r="AC59"/>
          <cell r="AD59"/>
          <cell r="AE59"/>
          <cell r="AG59"/>
        </row>
        <row r="60">
          <cell r="A60">
            <v>43546</v>
          </cell>
          <cell r="B60" t="str">
            <v>Friday</v>
          </cell>
          <cell r="C60" t="str">
            <v>Berenice</v>
          </cell>
          <cell r="D60" t="str">
            <v>Golriz</v>
          </cell>
          <cell r="E60" t="str">
            <v>M.Tang</v>
          </cell>
          <cell r="F60" t="str">
            <v>qq</v>
          </cell>
          <cell r="G60" t="str">
            <v>Sam</v>
          </cell>
          <cell r="H60" t="str">
            <v>Georgia</v>
          </cell>
          <cell r="I60" t="str">
            <v>G.Wang</v>
          </cell>
          <cell r="J60" t="str">
            <v>Noor</v>
          </cell>
          <cell r="K60" t="str">
            <v>AndrewL</v>
          </cell>
          <cell r="L60" t="str">
            <v>M.Nguyen</v>
          </cell>
          <cell r="M60" t="str">
            <v>Tinh</v>
          </cell>
          <cell r="N60"/>
          <cell r="O60"/>
          <cell r="P60"/>
          <cell r="Q60"/>
          <cell r="R60"/>
          <cell r="S60"/>
          <cell r="T60"/>
          <cell r="V60"/>
          <cell r="W60"/>
          <cell r="X60"/>
          <cell r="Y60"/>
          <cell r="AA60"/>
          <cell r="AB60"/>
          <cell r="AC60"/>
          <cell r="AD60"/>
          <cell r="AE60"/>
          <cell r="AG60"/>
        </row>
        <row r="61">
          <cell r="A61">
            <v>43549</v>
          </cell>
          <cell r="B61" t="str">
            <v>Monday</v>
          </cell>
          <cell r="C61" t="str">
            <v>Obaid</v>
          </cell>
          <cell r="D61" t="str">
            <v>Berenice</v>
          </cell>
          <cell r="E61" t="str">
            <v>M.Tang</v>
          </cell>
          <cell r="F61" t="str">
            <v>Alla</v>
          </cell>
          <cell r="G61" t="str">
            <v>Li-Ling</v>
          </cell>
          <cell r="H61" t="str">
            <v>Georgia</v>
          </cell>
          <cell r="I61" t="str">
            <v>Lois</v>
          </cell>
          <cell r="J61" t="str">
            <v>G.Wang</v>
          </cell>
          <cell r="K61" t="str">
            <v>AndrewL</v>
          </cell>
          <cell r="L61" t="str">
            <v>Noor</v>
          </cell>
          <cell r="M61" t="str">
            <v>Tinh</v>
          </cell>
          <cell r="N61"/>
          <cell r="O61"/>
          <cell r="P61"/>
          <cell r="Q61"/>
          <cell r="R61"/>
          <cell r="S61"/>
          <cell r="T61"/>
          <cell r="V61"/>
          <cell r="W61"/>
          <cell r="X61"/>
          <cell r="Y61"/>
          <cell r="AA61"/>
          <cell r="AB61"/>
          <cell r="AC61"/>
          <cell r="AD61"/>
          <cell r="AE61"/>
          <cell r="AG61"/>
        </row>
        <row r="62">
          <cell r="A62">
            <v>43550</v>
          </cell>
          <cell r="B62" t="str">
            <v>Tuesday</v>
          </cell>
          <cell r="C62" t="str">
            <v>Obaid</v>
          </cell>
          <cell r="D62" t="str">
            <v>Berenice</v>
          </cell>
          <cell r="E62" t="str">
            <v>blank</v>
          </cell>
          <cell r="F62" t="str">
            <v>Alla</v>
          </cell>
          <cell r="G62" t="str">
            <v>Lois</v>
          </cell>
          <cell r="H62" t="str">
            <v>Georgia</v>
          </cell>
          <cell r="I62" t="str">
            <v>G.Wang</v>
          </cell>
          <cell r="J62" t="str">
            <v>Noor</v>
          </cell>
          <cell r="K62" t="str">
            <v>AndrewL</v>
          </cell>
          <cell r="L62" t="str">
            <v>Meghana</v>
          </cell>
          <cell r="M62" t="str">
            <v>Tinh</v>
          </cell>
          <cell r="N62"/>
          <cell r="O62"/>
          <cell r="P62"/>
          <cell r="Q62"/>
          <cell r="R62"/>
          <cell r="S62"/>
          <cell r="T62"/>
          <cell r="V62"/>
          <cell r="W62"/>
          <cell r="X62"/>
          <cell r="Y62"/>
          <cell r="AA62"/>
          <cell r="AB62"/>
          <cell r="AC62"/>
          <cell r="AD62"/>
          <cell r="AE62"/>
          <cell r="AG62"/>
        </row>
        <row r="63">
          <cell r="A63">
            <v>43551</v>
          </cell>
          <cell r="B63" t="str">
            <v>Wednesday</v>
          </cell>
          <cell r="C63" t="str">
            <v>Obaid</v>
          </cell>
          <cell r="D63" t="str">
            <v>Berenice</v>
          </cell>
          <cell r="E63" t="str">
            <v>M.Tang</v>
          </cell>
          <cell r="F63" t="str">
            <v>qq</v>
          </cell>
          <cell r="G63" t="str">
            <v>Li-Ling</v>
          </cell>
          <cell r="H63" t="str">
            <v>Georgia</v>
          </cell>
          <cell r="I63" t="str">
            <v>G.Wang</v>
          </cell>
          <cell r="J63" t="str">
            <v>G.Wang</v>
          </cell>
          <cell r="K63" t="str">
            <v>AndrewL</v>
          </cell>
          <cell r="L63" t="str">
            <v>Noor</v>
          </cell>
          <cell r="M63" t="str">
            <v>Tinh</v>
          </cell>
          <cell r="N63"/>
          <cell r="O63"/>
          <cell r="P63"/>
          <cell r="Q63"/>
          <cell r="R63"/>
          <cell r="S63"/>
          <cell r="T63"/>
          <cell r="V63"/>
          <cell r="W63"/>
          <cell r="X63"/>
          <cell r="Y63" t="str">
            <v>Lois</v>
          </cell>
          <cell r="AA63"/>
          <cell r="AB63"/>
          <cell r="AC63"/>
          <cell r="AD63"/>
          <cell r="AE63"/>
          <cell r="AG63"/>
        </row>
        <row r="64">
          <cell r="A64">
            <v>43552</v>
          </cell>
          <cell r="B64" t="str">
            <v>Thursday</v>
          </cell>
          <cell r="C64" t="str">
            <v>Obaid</v>
          </cell>
          <cell r="D64" t="str">
            <v>Berenice</v>
          </cell>
          <cell r="E64" t="str">
            <v>M.Tang</v>
          </cell>
          <cell r="F64" t="str">
            <v>Alla</v>
          </cell>
          <cell r="G64" t="str">
            <v>Lois</v>
          </cell>
          <cell r="H64" t="str">
            <v>Georgia</v>
          </cell>
          <cell r="I64" t="str">
            <v>G.Wang</v>
          </cell>
          <cell r="J64" t="str">
            <v>Noor</v>
          </cell>
          <cell r="K64" t="str">
            <v>AndrewL</v>
          </cell>
          <cell r="L64" t="str">
            <v>Meghana</v>
          </cell>
          <cell r="M64" t="str">
            <v>Tinh</v>
          </cell>
          <cell r="N64"/>
          <cell r="O64"/>
          <cell r="P64"/>
          <cell r="Q64"/>
          <cell r="R64"/>
          <cell r="S64"/>
          <cell r="T64"/>
          <cell r="V64"/>
          <cell r="W64"/>
          <cell r="X64"/>
          <cell r="Y64"/>
          <cell r="AA64"/>
          <cell r="AB64"/>
          <cell r="AC64"/>
          <cell r="AD64"/>
          <cell r="AE64"/>
          <cell r="AG64"/>
        </row>
        <row r="65">
          <cell r="A65">
            <v>43553</v>
          </cell>
          <cell r="B65" t="str">
            <v>Friday</v>
          </cell>
          <cell r="C65" t="str">
            <v>Berenice</v>
          </cell>
          <cell r="D65" t="str">
            <v>Lois</v>
          </cell>
          <cell r="E65" t="str">
            <v>M.Tang</v>
          </cell>
          <cell r="F65" t="str">
            <v>qq</v>
          </cell>
          <cell r="G65" t="str">
            <v>Sam</v>
          </cell>
          <cell r="H65" t="str">
            <v>Georgia</v>
          </cell>
          <cell r="I65" t="str">
            <v>G.Wang</v>
          </cell>
          <cell r="J65" t="str">
            <v>Noor</v>
          </cell>
          <cell r="K65" t="str">
            <v>AndrewL</v>
          </cell>
          <cell r="L65" t="str">
            <v>Meghana</v>
          </cell>
          <cell r="M65" t="str">
            <v>Tinh</v>
          </cell>
          <cell r="N65"/>
          <cell r="O65"/>
          <cell r="P65"/>
          <cell r="Q65"/>
          <cell r="R65"/>
          <cell r="S65"/>
          <cell r="T65"/>
          <cell r="V65"/>
          <cell r="W65"/>
          <cell r="X65"/>
          <cell r="Y65" t="str">
            <v>Obaid</v>
          </cell>
          <cell r="AA65"/>
          <cell r="AB65"/>
          <cell r="AC65"/>
          <cell r="AD65"/>
          <cell r="AE65"/>
          <cell r="AG65"/>
        </row>
        <row r="66">
          <cell r="A66">
            <v>43556</v>
          </cell>
          <cell r="B66" t="str">
            <v>Monday</v>
          </cell>
          <cell r="C66" t="str">
            <v>Obaid</v>
          </cell>
          <cell r="D66" t="str">
            <v>Berenice</v>
          </cell>
          <cell r="E66" t="str">
            <v>M.Tang</v>
          </cell>
          <cell r="F66" t="str">
            <v>Alla</v>
          </cell>
          <cell r="G66" t="str">
            <v>Lois</v>
          </cell>
          <cell r="H66" t="str">
            <v>Georgia</v>
          </cell>
          <cell r="I66" t="str">
            <v>G.Wang</v>
          </cell>
          <cell r="J66" t="str">
            <v>S.Rajendra</v>
          </cell>
          <cell r="K66" t="str">
            <v>AndrewL</v>
          </cell>
          <cell r="L66" t="str">
            <v>Noor</v>
          </cell>
          <cell r="M66" t="str">
            <v>qq</v>
          </cell>
          <cell r="N66"/>
          <cell r="O66"/>
          <cell r="P66"/>
          <cell r="Q66"/>
          <cell r="R66"/>
          <cell r="S66"/>
          <cell r="T66"/>
          <cell r="V66"/>
          <cell r="W66"/>
          <cell r="X66"/>
          <cell r="Y66"/>
          <cell r="AA66"/>
          <cell r="AB66"/>
          <cell r="AC66"/>
          <cell r="AD66"/>
          <cell r="AE66"/>
          <cell r="AG66"/>
        </row>
        <row r="67">
          <cell r="A67">
            <v>43557</v>
          </cell>
          <cell r="B67" t="str">
            <v>Tuesday</v>
          </cell>
          <cell r="C67" t="str">
            <v>Obaid</v>
          </cell>
          <cell r="D67" t="str">
            <v>Berenice</v>
          </cell>
          <cell r="E67" t="str">
            <v>blank</v>
          </cell>
          <cell r="F67" t="str">
            <v>Alla</v>
          </cell>
          <cell r="G67" t="str">
            <v>Lois</v>
          </cell>
          <cell r="H67" t="str">
            <v>Georgia</v>
          </cell>
          <cell r="I67" t="str">
            <v>G.Wang</v>
          </cell>
          <cell r="J67" t="str">
            <v>S.Rajendra</v>
          </cell>
          <cell r="K67" t="str">
            <v>AndrewL</v>
          </cell>
          <cell r="L67" t="str">
            <v>Noor</v>
          </cell>
          <cell r="M67" t="str">
            <v>A.Garcia</v>
          </cell>
          <cell r="N67"/>
          <cell r="O67"/>
          <cell r="P67"/>
          <cell r="Q67"/>
          <cell r="R67"/>
          <cell r="S67"/>
          <cell r="T67"/>
          <cell r="V67"/>
          <cell r="W67"/>
          <cell r="X67"/>
          <cell r="Y67"/>
          <cell r="AA67"/>
          <cell r="AB67"/>
          <cell r="AC67"/>
          <cell r="AD67"/>
          <cell r="AE67"/>
          <cell r="AG67"/>
        </row>
        <row r="68">
          <cell r="A68">
            <v>43558</v>
          </cell>
          <cell r="B68" t="str">
            <v>Wednesday</v>
          </cell>
          <cell r="C68" t="str">
            <v>Obaid</v>
          </cell>
          <cell r="D68" t="str">
            <v>Li-Ling</v>
          </cell>
          <cell r="E68" t="str">
            <v>M.Tang</v>
          </cell>
          <cell r="F68" t="str">
            <v>qq</v>
          </cell>
          <cell r="G68" t="str">
            <v>Lois</v>
          </cell>
          <cell r="H68" t="str">
            <v>Georgia</v>
          </cell>
          <cell r="I68" t="str">
            <v>G.Wang</v>
          </cell>
          <cell r="J68" t="str">
            <v>G.Wang</v>
          </cell>
          <cell r="K68" t="str">
            <v>AndrewL</v>
          </cell>
          <cell r="L68" t="str">
            <v>Noor</v>
          </cell>
          <cell r="M68" t="str">
            <v>qq</v>
          </cell>
          <cell r="N68"/>
          <cell r="O68"/>
          <cell r="P68"/>
          <cell r="Q68"/>
          <cell r="R68"/>
          <cell r="S68"/>
          <cell r="T68"/>
          <cell r="V68"/>
          <cell r="W68"/>
          <cell r="X68"/>
          <cell r="Y68" t="str">
            <v>Berenice</v>
          </cell>
          <cell r="AA68"/>
          <cell r="AB68"/>
          <cell r="AC68"/>
          <cell r="AD68"/>
          <cell r="AE68"/>
          <cell r="AG68"/>
        </row>
        <row r="69">
          <cell r="A69">
            <v>43559</v>
          </cell>
          <cell r="B69" t="str">
            <v>Thursday</v>
          </cell>
          <cell r="C69" t="str">
            <v>Obaid</v>
          </cell>
          <cell r="D69" t="str">
            <v>Berenice</v>
          </cell>
          <cell r="E69" t="str">
            <v>M.Tang</v>
          </cell>
          <cell r="F69" t="str">
            <v>Alla</v>
          </cell>
          <cell r="G69" t="str">
            <v>Lois</v>
          </cell>
          <cell r="H69" t="str">
            <v>Georgia</v>
          </cell>
          <cell r="I69" t="str">
            <v>G.Wang</v>
          </cell>
          <cell r="J69" t="str">
            <v>S.Rajendra</v>
          </cell>
          <cell r="K69" t="str">
            <v>AndrewL</v>
          </cell>
          <cell r="L69" t="str">
            <v>Noor</v>
          </cell>
          <cell r="M69" t="str">
            <v>A.Garcia</v>
          </cell>
          <cell r="N69"/>
          <cell r="O69"/>
          <cell r="P69"/>
          <cell r="Q69"/>
          <cell r="R69"/>
          <cell r="S69"/>
          <cell r="T69"/>
          <cell r="V69"/>
          <cell r="W69"/>
          <cell r="X69"/>
          <cell r="Y69"/>
          <cell r="AA69"/>
          <cell r="AB69"/>
          <cell r="AC69"/>
          <cell r="AD69"/>
          <cell r="AE69"/>
          <cell r="AG69"/>
        </row>
        <row r="70">
          <cell r="A70">
            <v>43560</v>
          </cell>
          <cell r="B70" t="str">
            <v>Friday</v>
          </cell>
          <cell r="C70" t="str">
            <v>Obaid</v>
          </cell>
          <cell r="D70" t="str">
            <v>Berenice</v>
          </cell>
          <cell r="E70" t="str">
            <v>M.Tang</v>
          </cell>
          <cell r="F70" t="str">
            <v>qq</v>
          </cell>
          <cell r="G70" t="str">
            <v>Lois</v>
          </cell>
          <cell r="H70" t="str">
            <v>Georgia</v>
          </cell>
          <cell r="I70" t="str">
            <v>G.Wang</v>
          </cell>
          <cell r="J70" t="str">
            <v>S.Rajendra</v>
          </cell>
          <cell r="K70" t="str">
            <v>AndrewL</v>
          </cell>
          <cell r="L70" t="str">
            <v>Noor</v>
          </cell>
          <cell r="M70" t="str">
            <v>A.Garcia</v>
          </cell>
          <cell r="N70"/>
          <cell r="O70"/>
          <cell r="P70"/>
          <cell r="Q70"/>
          <cell r="R70"/>
          <cell r="S70"/>
          <cell r="T70"/>
          <cell r="V70"/>
          <cell r="W70"/>
          <cell r="X70"/>
          <cell r="Y70"/>
          <cell r="AA70"/>
          <cell r="AB70"/>
          <cell r="AC70"/>
          <cell r="AD70"/>
          <cell r="AE70"/>
          <cell r="AG70"/>
        </row>
        <row r="71">
          <cell r="A71">
            <v>43563</v>
          </cell>
          <cell r="B71" t="str">
            <v>Monday</v>
          </cell>
          <cell r="C71" t="str">
            <v>Obaid</v>
          </cell>
          <cell r="D71" t="str">
            <v>Berenice</v>
          </cell>
          <cell r="E71" t="str">
            <v>M.Tang</v>
          </cell>
          <cell r="F71" t="str">
            <v>Alla</v>
          </cell>
          <cell r="G71" t="str">
            <v>Lois</v>
          </cell>
          <cell r="H71" t="str">
            <v>Georgia</v>
          </cell>
          <cell r="I71" t="str">
            <v>G.Wang</v>
          </cell>
          <cell r="J71" t="str">
            <v>S.Rajendra</v>
          </cell>
          <cell r="K71" t="str">
            <v>AndrewL</v>
          </cell>
          <cell r="L71" t="str">
            <v>Noor</v>
          </cell>
          <cell r="M71" t="str">
            <v>A.Garcia</v>
          </cell>
          <cell r="N71"/>
          <cell r="O71"/>
          <cell r="P71"/>
          <cell r="Q71"/>
          <cell r="R71"/>
          <cell r="S71"/>
          <cell r="T71"/>
          <cell r="V71"/>
          <cell r="W71"/>
          <cell r="X71"/>
          <cell r="Y71"/>
          <cell r="AA71"/>
          <cell r="AB71"/>
          <cell r="AC71"/>
          <cell r="AD71"/>
          <cell r="AE71"/>
          <cell r="AG71"/>
        </row>
        <row r="72">
          <cell r="A72">
            <v>43564</v>
          </cell>
          <cell r="B72" t="str">
            <v>Tuesday</v>
          </cell>
          <cell r="C72" t="str">
            <v>Obaid</v>
          </cell>
          <cell r="D72" t="str">
            <v>Berenice</v>
          </cell>
          <cell r="E72" t="str">
            <v>blank</v>
          </cell>
          <cell r="F72" t="str">
            <v>Alla</v>
          </cell>
          <cell r="G72" t="str">
            <v>Lois</v>
          </cell>
          <cell r="H72" t="str">
            <v>Georgia</v>
          </cell>
          <cell r="I72" t="str">
            <v>G.Wang</v>
          </cell>
          <cell r="J72" t="str">
            <v>S.Rajendra</v>
          </cell>
          <cell r="K72" t="str">
            <v>AndrewL</v>
          </cell>
          <cell r="L72" t="str">
            <v>Noor</v>
          </cell>
          <cell r="M72" t="str">
            <v>A.Garcia</v>
          </cell>
          <cell r="N72"/>
          <cell r="O72"/>
          <cell r="P72"/>
          <cell r="Q72"/>
          <cell r="R72"/>
          <cell r="S72"/>
          <cell r="T72"/>
          <cell r="V72"/>
          <cell r="W72"/>
          <cell r="X72"/>
          <cell r="Y72"/>
          <cell r="AA72"/>
          <cell r="AB72"/>
          <cell r="AC72"/>
          <cell r="AD72"/>
          <cell r="AE72"/>
          <cell r="AG72"/>
        </row>
        <row r="73">
          <cell r="A73">
            <v>43565</v>
          </cell>
          <cell r="B73" t="str">
            <v>Wednesday</v>
          </cell>
          <cell r="C73" t="str">
            <v>Obaid</v>
          </cell>
          <cell r="D73" t="str">
            <v>Berenice</v>
          </cell>
          <cell r="E73" t="str">
            <v>M.Tang</v>
          </cell>
          <cell r="F73" t="str">
            <v>qq</v>
          </cell>
          <cell r="G73" t="str">
            <v>Lois</v>
          </cell>
          <cell r="H73" t="str">
            <v>Georgia</v>
          </cell>
          <cell r="I73" t="str">
            <v>G.Wang</v>
          </cell>
          <cell r="J73" t="str">
            <v>G.Wang</v>
          </cell>
          <cell r="K73" t="str">
            <v>AndrewL</v>
          </cell>
          <cell r="L73" t="str">
            <v>Noor</v>
          </cell>
          <cell r="M73" t="str">
            <v>A.Garcia</v>
          </cell>
          <cell r="N73"/>
          <cell r="O73"/>
          <cell r="P73"/>
          <cell r="Q73"/>
          <cell r="R73"/>
          <cell r="S73"/>
          <cell r="T73"/>
          <cell r="V73"/>
          <cell r="W73"/>
          <cell r="X73"/>
          <cell r="Y73"/>
          <cell r="AA73"/>
          <cell r="AB73"/>
          <cell r="AC73"/>
          <cell r="AD73"/>
          <cell r="AE73"/>
          <cell r="AG73"/>
        </row>
        <row r="74">
          <cell r="A74">
            <v>43566</v>
          </cell>
          <cell r="B74" t="str">
            <v>Thursday</v>
          </cell>
          <cell r="C74" t="str">
            <v>Obaid</v>
          </cell>
          <cell r="D74" t="str">
            <v>Berenice</v>
          </cell>
          <cell r="E74" t="str">
            <v>M.Tang</v>
          </cell>
          <cell r="F74" t="str">
            <v>Alla</v>
          </cell>
          <cell r="G74" t="str">
            <v>Lois</v>
          </cell>
          <cell r="H74" t="str">
            <v>Georgia</v>
          </cell>
          <cell r="I74" t="str">
            <v>Phuong</v>
          </cell>
          <cell r="J74" t="str">
            <v>S.Rajendra</v>
          </cell>
          <cell r="K74" t="str">
            <v>AndrewL</v>
          </cell>
          <cell r="L74" t="str">
            <v>Noor</v>
          </cell>
          <cell r="M74" t="str">
            <v>A.Garcia</v>
          </cell>
          <cell r="N74"/>
          <cell r="O74"/>
          <cell r="P74"/>
          <cell r="Q74"/>
          <cell r="R74"/>
          <cell r="S74"/>
          <cell r="T74"/>
          <cell r="V74"/>
          <cell r="W74"/>
          <cell r="X74"/>
          <cell r="Y74"/>
          <cell r="AA74"/>
          <cell r="AB74"/>
          <cell r="AC74"/>
          <cell r="AD74"/>
          <cell r="AE74"/>
          <cell r="AG74"/>
        </row>
        <row r="75">
          <cell r="A75">
            <v>43567</v>
          </cell>
          <cell r="B75" t="str">
            <v>Friday</v>
          </cell>
          <cell r="C75" t="str">
            <v>Obaid</v>
          </cell>
          <cell r="D75" t="str">
            <v>Berenice</v>
          </cell>
          <cell r="E75" t="str">
            <v>M.Tang</v>
          </cell>
          <cell r="F75" t="str">
            <v>qq</v>
          </cell>
          <cell r="G75" t="str">
            <v>Lois</v>
          </cell>
          <cell r="H75" t="str">
            <v>Georgia</v>
          </cell>
          <cell r="I75" t="str">
            <v>G.Wang</v>
          </cell>
          <cell r="J75" t="str">
            <v>S.Rajendra</v>
          </cell>
          <cell r="K75" t="str">
            <v>AndrewL</v>
          </cell>
          <cell r="L75" t="str">
            <v>Noor</v>
          </cell>
          <cell r="M75" t="str">
            <v>A.Garcia</v>
          </cell>
          <cell r="N75"/>
          <cell r="O75"/>
          <cell r="P75"/>
          <cell r="Q75"/>
          <cell r="R75"/>
          <cell r="S75"/>
          <cell r="T75"/>
          <cell r="V75"/>
          <cell r="W75"/>
          <cell r="X75"/>
          <cell r="Y75"/>
          <cell r="AA75"/>
          <cell r="AB75"/>
          <cell r="AC75"/>
          <cell r="AD75"/>
          <cell r="AE75"/>
          <cell r="AG75"/>
        </row>
        <row r="76">
          <cell r="A76">
            <v>43570</v>
          </cell>
          <cell r="B76" t="str">
            <v>Monday</v>
          </cell>
          <cell r="C76" t="str">
            <v>Obaid</v>
          </cell>
          <cell r="D76" t="str">
            <v>Berenice</v>
          </cell>
          <cell r="E76" t="str">
            <v>M.Tang</v>
          </cell>
          <cell r="F76" t="str">
            <v>Alla</v>
          </cell>
          <cell r="G76" t="str">
            <v>Lois</v>
          </cell>
          <cell r="H76" t="str">
            <v>Georgia</v>
          </cell>
          <cell r="I76" t="str">
            <v>G.Wang</v>
          </cell>
          <cell r="J76" t="str">
            <v>S.Rajendra</v>
          </cell>
          <cell r="K76" t="str">
            <v>AndrewL</v>
          </cell>
          <cell r="L76" t="str">
            <v>Noor</v>
          </cell>
          <cell r="M76" t="str">
            <v>A.Garcia</v>
          </cell>
          <cell r="N76"/>
          <cell r="O76"/>
          <cell r="P76"/>
          <cell r="Q76"/>
          <cell r="R76"/>
          <cell r="S76"/>
          <cell r="T76"/>
          <cell r="V76"/>
          <cell r="W76"/>
          <cell r="X76"/>
          <cell r="Y76"/>
          <cell r="AA76"/>
          <cell r="AB76"/>
          <cell r="AC76"/>
          <cell r="AD76"/>
          <cell r="AE76"/>
          <cell r="AG76"/>
        </row>
        <row r="77">
          <cell r="A77">
            <v>43571</v>
          </cell>
          <cell r="B77" t="str">
            <v>Tuesday</v>
          </cell>
          <cell r="C77" t="str">
            <v>Obaid</v>
          </cell>
          <cell r="D77" t="str">
            <v>Berenice</v>
          </cell>
          <cell r="E77" t="str">
            <v>blank</v>
          </cell>
          <cell r="F77" t="str">
            <v>Alla</v>
          </cell>
          <cell r="G77" t="str">
            <v>Lois</v>
          </cell>
          <cell r="H77" t="str">
            <v>Georgia</v>
          </cell>
          <cell r="I77" t="str">
            <v>G.Wang</v>
          </cell>
          <cell r="J77" t="str">
            <v>S.Rajendra</v>
          </cell>
          <cell r="K77" t="str">
            <v>AndrewL</v>
          </cell>
          <cell r="L77" t="str">
            <v>Noor</v>
          </cell>
          <cell r="M77" t="str">
            <v>A.Garcia</v>
          </cell>
          <cell r="N77"/>
          <cell r="O77"/>
          <cell r="P77"/>
          <cell r="Q77"/>
          <cell r="R77"/>
          <cell r="S77"/>
          <cell r="T77"/>
          <cell r="V77"/>
          <cell r="W77"/>
          <cell r="X77"/>
          <cell r="Y77"/>
          <cell r="AA77"/>
          <cell r="AB77"/>
          <cell r="AC77"/>
          <cell r="AD77"/>
          <cell r="AE77"/>
          <cell r="AG77"/>
        </row>
        <row r="78">
          <cell r="A78">
            <v>43572</v>
          </cell>
          <cell r="B78" t="str">
            <v>Wednesday</v>
          </cell>
          <cell r="C78" t="str">
            <v>Obaid</v>
          </cell>
          <cell r="D78" t="str">
            <v>Berenice</v>
          </cell>
          <cell r="E78" t="str">
            <v>M.Tang</v>
          </cell>
          <cell r="F78" t="str">
            <v>qq</v>
          </cell>
          <cell r="G78" t="str">
            <v>Lois</v>
          </cell>
          <cell r="H78" t="str">
            <v>Georgia</v>
          </cell>
          <cell r="I78" t="str">
            <v>G.Wang</v>
          </cell>
          <cell r="J78" t="str">
            <v>G.Wang</v>
          </cell>
          <cell r="K78" t="str">
            <v>AndrewL</v>
          </cell>
          <cell r="L78" t="str">
            <v>Noor</v>
          </cell>
          <cell r="M78" t="str">
            <v>A.Garcia</v>
          </cell>
          <cell r="N78"/>
          <cell r="O78"/>
          <cell r="P78"/>
          <cell r="Q78"/>
          <cell r="R78"/>
          <cell r="S78"/>
          <cell r="T78"/>
          <cell r="V78"/>
          <cell r="W78"/>
          <cell r="X78"/>
          <cell r="Y78"/>
          <cell r="AA78"/>
          <cell r="AB78"/>
          <cell r="AC78"/>
          <cell r="AD78"/>
          <cell r="AE78"/>
          <cell r="AG78"/>
        </row>
        <row r="79">
          <cell r="A79">
            <v>43573</v>
          </cell>
          <cell r="B79" t="str">
            <v>Thursday</v>
          </cell>
          <cell r="C79" t="str">
            <v>Obaid</v>
          </cell>
          <cell r="D79" t="str">
            <v>Berenice</v>
          </cell>
          <cell r="E79" t="str">
            <v>M.Tang</v>
          </cell>
          <cell r="F79" t="str">
            <v>Alla</v>
          </cell>
          <cell r="G79" t="str">
            <v>Lois</v>
          </cell>
          <cell r="H79" t="str">
            <v>Georgia</v>
          </cell>
          <cell r="I79" t="str">
            <v>G.Wang</v>
          </cell>
          <cell r="J79" t="str">
            <v>S.Rajendra</v>
          </cell>
          <cell r="K79" t="str">
            <v>AndrewL</v>
          </cell>
          <cell r="L79" t="str">
            <v>Noor</v>
          </cell>
          <cell r="M79" t="str">
            <v>A.Garcia</v>
          </cell>
          <cell r="N79"/>
          <cell r="O79"/>
          <cell r="P79"/>
          <cell r="Q79"/>
          <cell r="R79"/>
          <cell r="S79"/>
          <cell r="T79"/>
          <cell r="V79"/>
          <cell r="W79"/>
          <cell r="X79"/>
          <cell r="Y79"/>
          <cell r="AA79"/>
          <cell r="AB79"/>
          <cell r="AC79"/>
          <cell r="AD79"/>
          <cell r="AE79"/>
          <cell r="AG79"/>
        </row>
        <row r="80">
          <cell r="A80">
            <v>43574</v>
          </cell>
          <cell r="B80" t="str">
            <v>Friday</v>
          </cell>
          <cell r="C80" t="str">
            <v>Obaid</v>
          </cell>
          <cell r="D80" t="str">
            <v>Berenice</v>
          </cell>
          <cell r="E80" t="str">
            <v>M.Tang</v>
          </cell>
          <cell r="F80" t="str">
            <v>qq</v>
          </cell>
          <cell r="G80" t="str">
            <v>Lois</v>
          </cell>
          <cell r="H80" t="str">
            <v>Georgia</v>
          </cell>
          <cell r="I80" t="str">
            <v>G.Wang</v>
          </cell>
          <cell r="J80" t="str">
            <v>S.Rajendra</v>
          </cell>
          <cell r="K80" t="str">
            <v>AndrewL</v>
          </cell>
          <cell r="L80" t="str">
            <v>Noor</v>
          </cell>
          <cell r="M80" t="str">
            <v>A.Garcia</v>
          </cell>
          <cell r="N80"/>
          <cell r="O80"/>
          <cell r="P80"/>
          <cell r="Q80"/>
          <cell r="R80"/>
          <cell r="S80"/>
          <cell r="T80"/>
          <cell r="V80"/>
          <cell r="W80"/>
          <cell r="X80"/>
          <cell r="Y80"/>
          <cell r="AA80"/>
          <cell r="AB80"/>
          <cell r="AC80"/>
          <cell r="AD80"/>
          <cell r="AE80"/>
          <cell r="AG80"/>
        </row>
        <row r="81">
          <cell r="A81">
            <v>43577</v>
          </cell>
          <cell r="B81" t="str">
            <v>Monday</v>
          </cell>
          <cell r="C81" t="str">
            <v>Obaid</v>
          </cell>
          <cell r="D81" t="str">
            <v>Berenice</v>
          </cell>
          <cell r="E81" t="str">
            <v>M.Tang</v>
          </cell>
          <cell r="F81" t="str">
            <v>Alla</v>
          </cell>
          <cell r="G81" t="str">
            <v>Lois</v>
          </cell>
          <cell r="H81" t="str">
            <v>Georgia</v>
          </cell>
          <cell r="I81" t="str">
            <v>G.Wang</v>
          </cell>
          <cell r="J81" t="str">
            <v>S.Rajendra</v>
          </cell>
          <cell r="K81" t="str">
            <v>AndrewL</v>
          </cell>
          <cell r="L81" t="str">
            <v>Noor</v>
          </cell>
          <cell r="M81"/>
          <cell r="N81"/>
          <cell r="O81"/>
          <cell r="P81"/>
          <cell r="Q81"/>
          <cell r="R81"/>
          <cell r="S81"/>
          <cell r="T81"/>
          <cell r="V81"/>
          <cell r="W81"/>
          <cell r="X81"/>
          <cell r="Y81" t="str">
            <v>Public Holiday</v>
          </cell>
          <cell r="AA81"/>
          <cell r="AB81"/>
          <cell r="AC81"/>
          <cell r="AD81"/>
          <cell r="AE81"/>
          <cell r="AG81"/>
        </row>
        <row r="82">
          <cell r="A82">
            <v>43578</v>
          </cell>
          <cell r="B82" t="str">
            <v>Tuesday</v>
          </cell>
          <cell r="C82" t="str">
            <v>Obaid</v>
          </cell>
          <cell r="D82" t="str">
            <v>Berenice</v>
          </cell>
          <cell r="E82" t="str">
            <v>blank</v>
          </cell>
          <cell r="F82" t="str">
            <v>Alla</v>
          </cell>
          <cell r="G82" t="str">
            <v>Lois</v>
          </cell>
          <cell r="H82" t="str">
            <v>Georgia</v>
          </cell>
          <cell r="I82" t="str">
            <v>G.Wang</v>
          </cell>
          <cell r="J82" t="str">
            <v>S.Rajendra</v>
          </cell>
          <cell r="K82" t="str">
            <v>AndrewL</v>
          </cell>
          <cell r="L82" t="str">
            <v>Noor</v>
          </cell>
          <cell r="M82"/>
          <cell r="N82"/>
          <cell r="O82"/>
          <cell r="P82"/>
          <cell r="Q82"/>
          <cell r="R82"/>
          <cell r="S82"/>
          <cell r="T82"/>
          <cell r="V82"/>
          <cell r="W82"/>
          <cell r="X82"/>
          <cell r="Y82" t="str">
            <v>blocked</v>
          </cell>
          <cell r="AA82"/>
          <cell r="AB82"/>
          <cell r="AC82"/>
          <cell r="AD82"/>
          <cell r="AE82"/>
          <cell r="AG82"/>
        </row>
        <row r="83">
          <cell r="A83">
            <v>43579</v>
          </cell>
          <cell r="B83" t="str">
            <v>Wednesday</v>
          </cell>
          <cell r="C83" t="str">
            <v>Obaid</v>
          </cell>
          <cell r="D83" t="str">
            <v>Berenice</v>
          </cell>
          <cell r="E83" t="str">
            <v>M.Tang</v>
          </cell>
          <cell r="F83" t="str">
            <v>qq</v>
          </cell>
          <cell r="G83" t="str">
            <v>Lois</v>
          </cell>
          <cell r="H83" t="str">
            <v>Georgia</v>
          </cell>
          <cell r="I83" t="str">
            <v>G.Wang</v>
          </cell>
          <cell r="J83" t="str">
            <v>G.Wang</v>
          </cell>
          <cell r="K83" t="str">
            <v>AndrewL</v>
          </cell>
          <cell r="L83" t="str">
            <v>Noor</v>
          </cell>
          <cell r="M83"/>
          <cell r="N83"/>
          <cell r="O83"/>
          <cell r="P83"/>
          <cell r="Q83"/>
          <cell r="R83"/>
          <cell r="S83"/>
          <cell r="T83"/>
          <cell r="V83"/>
          <cell r="W83"/>
          <cell r="X83"/>
          <cell r="Y83" t="str">
            <v>blocked</v>
          </cell>
          <cell r="AA83"/>
          <cell r="AB83"/>
          <cell r="AC83"/>
          <cell r="AD83"/>
          <cell r="AE83"/>
          <cell r="AG83"/>
        </row>
        <row r="84">
          <cell r="A84">
            <v>43580</v>
          </cell>
          <cell r="B84" t="str">
            <v>Thursday</v>
          </cell>
          <cell r="C84" t="str">
            <v>Obaid</v>
          </cell>
          <cell r="D84" t="str">
            <v>Berenice</v>
          </cell>
          <cell r="E84" t="str">
            <v>M.Tang</v>
          </cell>
          <cell r="F84" t="str">
            <v>Alla</v>
          </cell>
          <cell r="G84" t="str">
            <v>Lois</v>
          </cell>
          <cell r="H84" t="str">
            <v>Georgia</v>
          </cell>
          <cell r="I84" t="str">
            <v>G.Wang</v>
          </cell>
          <cell r="J84" t="str">
            <v>S.Rajendra</v>
          </cell>
          <cell r="K84" t="str">
            <v>AndrewL</v>
          </cell>
          <cell r="L84" t="str">
            <v>Noor</v>
          </cell>
          <cell r="M84"/>
          <cell r="N84"/>
          <cell r="O84"/>
          <cell r="P84"/>
          <cell r="Q84"/>
          <cell r="R84"/>
          <cell r="S84"/>
          <cell r="T84"/>
          <cell r="V84"/>
          <cell r="W84"/>
          <cell r="X84"/>
          <cell r="Y84" t="str">
            <v>public holiday</v>
          </cell>
          <cell r="AA84"/>
          <cell r="AB84"/>
          <cell r="AC84"/>
          <cell r="AD84"/>
          <cell r="AE84"/>
          <cell r="AG84"/>
        </row>
        <row r="85">
          <cell r="A85">
            <v>43581</v>
          </cell>
          <cell r="B85" t="str">
            <v>Friday</v>
          </cell>
          <cell r="C85" t="str">
            <v>Obaid</v>
          </cell>
          <cell r="D85" t="str">
            <v>Berenice</v>
          </cell>
          <cell r="E85" t="str">
            <v>M.Tang</v>
          </cell>
          <cell r="F85" t="str">
            <v>qq</v>
          </cell>
          <cell r="G85" t="str">
            <v>Lois</v>
          </cell>
          <cell r="H85" t="str">
            <v>Georgia</v>
          </cell>
          <cell r="I85" t="str">
            <v>G.Wang</v>
          </cell>
          <cell r="J85" t="str">
            <v>S.Rajendra</v>
          </cell>
          <cell r="K85" t="str">
            <v>AndrewL</v>
          </cell>
          <cell r="L85" t="str">
            <v>Noor</v>
          </cell>
          <cell r="M85"/>
          <cell r="N85"/>
          <cell r="O85"/>
          <cell r="P85"/>
          <cell r="Q85"/>
          <cell r="R85"/>
          <cell r="S85"/>
          <cell r="T85"/>
          <cell r="V85"/>
          <cell r="W85"/>
          <cell r="X85"/>
          <cell r="Y85" t="str">
            <v>blocked</v>
          </cell>
          <cell r="AA85"/>
          <cell r="AB85"/>
          <cell r="AC85"/>
          <cell r="AD85"/>
          <cell r="AE85"/>
          <cell r="AG85"/>
        </row>
        <row r="86">
          <cell r="A86">
            <v>43584</v>
          </cell>
          <cell r="B86" t="str">
            <v>Monday</v>
          </cell>
          <cell r="C86" t="str">
            <v>Obaid</v>
          </cell>
          <cell r="D86" t="str">
            <v>Berenice</v>
          </cell>
          <cell r="E86" t="str">
            <v>M.Tang</v>
          </cell>
          <cell r="F86" t="str">
            <v>Alla</v>
          </cell>
          <cell r="G86" t="str">
            <v>Lois</v>
          </cell>
          <cell r="H86" t="str">
            <v>Georgia</v>
          </cell>
          <cell r="I86" t="str">
            <v>G.Wang</v>
          </cell>
          <cell r="J86" t="str">
            <v>S.Rajendra</v>
          </cell>
          <cell r="K86" t="str">
            <v>AndrewL</v>
          </cell>
          <cell r="L86" t="str">
            <v>Noor</v>
          </cell>
          <cell r="M86" t="str">
            <v>Lauren</v>
          </cell>
          <cell r="N86"/>
          <cell r="O86"/>
          <cell r="P86"/>
          <cell r="Q86"/>
          <cell r="R86"/>
          <cell r="S86"/>
          <cell r="T86"/>
          <cell r="V86"/>
          <cell r="W86"/>
          <cell r="X86"/>
          <cell r="Y86"/>
          <cell r="AA86"/>
          <cell r="AB86"/>
          <cell r="AC86"/>
          <cell r="AD86"/>
          <cell r="AE86"/>
          <cell r="AG86"/>
        </row>
        <row r="87">
          <cell r="A87">
            <v>43585</v>
          </cell>
          <cell r="B87" t="str">
            <v>Tuesday</v>
          </cell>
          <cell r="C87" t="str">
            <v>Obaid</v>
          </cell>
          <cell r="D87" t="str">
            <v>Berenice</v>
          </cell>
          <cell r="E87" t="str">
            <v>blank</v>
          </cell>
          <cell r="F87" t="str">
            <v>Alla</v>
          </cell>
          <cell r="G87" t="str">
            <v>Lois</v>
          </cell>
          <cell r="H87" t="str">
            <v>Georgia</v>
          </cell>
          <cell r="I87" t="str">
            <v>G.Wang</v>
          </cell>
          <cell r="J87" t="str">
            <v>S.Rajendra</v>
          </cell>
          <cell r="K87" t="str">
            <v>AndrewL</v>
          </cell>
          <cell r="L87" t="str">
            <v>Noor</v>
          </cell>
          <cell r="M87" t="str">
            <v>Lauren</v>
          </cell>
          <cell r="N87"/>
          <cell r="O87"/>
          <cell r="P87"/>
          <cell r="Q87"/>
          <cell r="R87"/>
          <cell r="S87"/>
          <cell r="T87"/>
          <cell r="V87"/>
          <cell r="W87"/>
          <cell r="X87"/>
          <cell r="Y87"/>
          <cell r="AA87"/>
          <cell r="AB87"/>
          <cell r="AC87"/>
          <cell r="AD87"/>
          <cell r="AE87"/>
          <cell r="AG87"/>
        </row>
        <row r="88">
          <cell r="A88">
            <v>43586</v>
          </cell>
          <cell r="B88" t="str">
            <v>Wednesday</v>
          </cell>
          <cell r="C88" t="str">
            <v>Obaid</v>
          </cell>
          <cell r="D88" t="str">
            <v>Berenice</v>
          </cell>
          <cell r="E88" t="str">
            <v>M.Tang</v>
          </cell>
          <cell r="F88" t="str">
            <v>qq</v>
          </cell>
          <cell r="G88" t="str">
            <v>Lois</v>
          </cell>
          <cell r="H88" t="str">
            <v>Georgia</v>
          </cell>
          <cell r="I88" t="str">
            <v>G.Wang</v>
          </cell>
          <cell r="J88" t="str">
            <v>G.Wang</v>
          </cell>
          <cell r="K88" t="str">
            <v>AndrewL</v>
          </cell>
          <cell r="L88" t="str">
            <v>Noor</v>
          </cell>
          <cell r="M88" t="str">
            <v>Lauren</v>
          </cell>
          <cell r="N88"/>
          <cell r="O88"/>
          <cell r="P88"/>
          <cell r="Q88"/>
          <cell r="R88"/>
          <cell r="S88"/>
          <cell r="T88"/>
          <cell r="V88"/>
          <cell r="W88"/>
          <cell r="X88"/>
          <cell r="Y88"/>
          <cell r="AA88"/>
          <cell r="AB88"/>
          <cell r="AC88"/>
          <cell r="AD88"/>
          <cell r="AE88"/>
          <cell r="AG88"/>
        </row>
        <row r="89">
          <cell r="A89">
            <v>43587</v>
          </cell>
          <cell r="B89" t="str">
            <v>Thursday</v>
          </cell>
          <cell r="C89" t="str">
            <v>Obaid</v>
          </cell>
          <cell r="D89" t="str">
            <v>Berenice</v>
          </cell>
          <cell r="E89" t="str">
            <v>M.Tang</v>
          </cell>
          <cell r="F89" t="str">
            <v>Alla</v>
          </cell>
          <cell r="G89" t="str">
            <v>Lois</v>
          </cell>
          <cell r="H89" t="str">
            <v>Georgia</v>
          </cell>
          <cell r="I89" t="str">
            <v>G.Wang</v>
          </cell>
          <cell r="J89" t="str">
            <v>S.Rajendra</v>
          </cell>
          <cell r="K89" t="str">
            <v>AndrewL</v>
          </cell>
          <cell r="L89" t="str">
            <v>Noor</v>
          </cell>
          <cell r="M89" t="str">
            <v>Lauren</v>
          </cell>
          <cell r="N89"/>
          <cell r="O89"/>
          <cell r="P89"/>
          <cell r="Q89"/>
          <cell r="R89"/>
          <cell r="S89"/>
          <cell r="T89"/>
          <cell r="V89"/>
          <cell r="W89"/>
          <cell r="X89"/>
          <cell r="Y89"/>
          <cell r="AA89"/>
          <cell r="AB89"/>
          <cell r="AC89"/>
          <cell r="AD89"/>
          <cell r="AE89"/>
          <cell r="AG89"/>
        </row>
        <row r="90">
          <cell r="A90">
            <v>43588</v>
          </cell>
          <cell r="B90" t="str">
            <v>Friday</v>
          </cell>
          <cell r="C90" t="str">
            <v>Obaid</v>
          </cell>
          <cell r="D90" t="str">
            <v>Berenice</v>
          </cell>
          <cell r="E90" t="str">
            <v>M.Tang</v>
          </cell>
          <cell r="F90" t="str">
            <v>qq</v>
          </cell>
          <cell r="G90" t="str">
            <v>blank</v>
          </cell>
          <cell r="H90" t="str">
            <v>Georgia</v>
          </cell>
          <cell r="I90" t="str">
            <v>G.Wang</v>
          </cell>
          <cell r="J90" t="str">
            <v>S.Rajendra</v>
          </cell>
          <cell r="K90" t="str">
            <v>AndrewL</v>
          </cell>
          <cell r="L90" t="str">
            <v>Noor</v>
          </cell>
          <cell r="M90" t="str">
            <v>Lauren</v>
          </cell>
          <cell r="N90"/>
          <cell r="O90"/>
          <cell r="P90"/>
          <cell r="Q90"/>
          <cell r="R90"/>
          <cell r="S90"/>
          <cell r="T90"/>
          <cell r="V90"/>
          <cell r="W90"/>
          <cell r="X90"/>
          <cell r="Y90" t="str">
            <v>Lois</v>
          </cell>
          <cell r="AA90"/>
          <cell r="AB90"/>
          <cell r="AC90"/>
          <cell r="AD90"/>
          <cell r="AE90"/>
          <cell r="AG90"/>
        </row>
        <row r="91">
          <cell r="A91">
            <v>43591</v>
          </cell>
          <cell r="B91" t="str">
            <v>Monday</v>
          </cell>
          <cell r="C91" t="str">
            <v>Obaid</v>
          </cell>
          <cell r="D91" t="str">
            <v>Berenice</v>
          </cell>
          <cell r="E91" t="str">
            <v>M.Tang</v>
          </cell>
          <cell r="F91" t="str">
            <v>Alla</v>
          </cell>
          <cell r="G91" t="str">
            <v>Lois</v>
          </cell>
          <cell r="H91" t="str">
            <v>Georgia</v>
          </cell>
          <cell r="I91" t="str">
            <v>G.Wang</v>
          </cell>
          <cell r="J91" t="str">
            <v>S.Rajendra</v>
          </cell>
          <cell r="K91" t="str">
            <v>AndrewL</v>
          </cell>
          <cell r="L91" t="str">
            <v>Noor</v>
          </cell>
          <cell r="M91" t="str">
            <v>Lauren</v>
          </cell>
          <cell r="N91"/>
          <cell r="O91"/>
          <cell r="P91"/>
          <cell r="Q91"/>
          <cell r="R91"/>
          <cell r="S91"/>
          <cell r="T91"/>
          <cell r="V91"/>
          <cell r="W91"/>
          <cell r="X91"/>
          <cell r="Y91"/>
          <cell r="AA91"/>
          <cell r="AB91"/>
          <cell r="AC91"/>
          <cell r="AD91"/>
          <cell r="AE91"/>
          <cell r="AG91"/>
        </row>
        <row r="92">
          <cell r="A92">
            <v>43592</v>
          </cell>
          <cell r="B92" t="str">
            <v>Tuesday</v>
          </cell>
          <cell r="C92" t="str">
            <v>Obaid</v>
          </cell>
          <cell r="D92" t="str">
            <v>Berenice</v>
          </cell>
          <cell r="E92" t="str">
            <v>blank</v>
          </cell>
          <cell r="F92" t="str">
            <v>Alla</v>
          </cell>
          <cell r="G92" t="str">
            <v>Lois</v>
          </cell>
          <cell r="H92" t="str">
            <v>Georgia</v>
          </cell>
          <cell r="I92" t="str">
            <v>G.Wang</v>
          </cell>
          <cell r="J92" t="str">
            <v>S.Rajendra</v>
          </cell>
          <cell r="K92" t="str">
            <v>AndrewL</v>
          </cell>
          <cell r="L92" t="str">
            <v>Noor</v>
          </cell>
          <cell r="M92" t="str">
            <v>Lauren</v>
          </cell>
          <cell r="N92"/>
          <cell r="O92"/>
          <cell r="P92"/>
          <cell r="Q92"/>
          <cell r="R92"/>
          <cell r="S92"/>
          <cell r="T92"/>
          <cell r="V92"/>
          <cell r="W92"/>
          <cell r="X92"/>
          <cell r="Y92"/>
          <cell r="AA92"/>
          <cell r="AB92"/>
          <cell r="AC92"/>
          <cell r="AD92"/>
          <cell r="AE92"/>
          <cell r="AG92"/>
        </row>
        <row r="93">
          <cell r="A93">
            <v>43593</v>
          </cell>
          <cell r="B93" t="str">
            <v>Wednesday</v>
          </cell>
          <cell r="C93" t="str">
            <v>Obaid</v>
          </cell>
          <cell r="D93" t="str">
            <v>Berenice</v>
          </cell>
          <cell r="E93" t="str">
            <v>M.Tang</v>
          </cell>
          <cell r="F93" t="str">
            <v>qq</v>
          </cell>
          <cell r="G93" t="str">
            <v>Lois</v>
          </cell>
          <cell r="H93" t="str">
            <v>Georgia</v>
          </cell>
          <cell r="I93" t="str">
            <v>G.Wang</v>
          </cell>
          <cell r="J93" t="str">
            <v>G.Wang</v>
          </cell>
          <cell r="K93" t="str">
            <v>AndrewL</v>
          </cell>
          <cell r="L93" t="str">
            <v>Noor</v>
          </cell>
          <cell r="M93" t="str">
            <v>Lauren</v>
          </cell>
          <cell r="N93"/>
          <cell r="O93"/>
          <cell r="P93"/>
          <cell r="Q93"/>
          <cell r="R93"/>
          <cell r="S93"/>
          <cell r="T93"/>
          <cell r="V93"/>
          <cell r="W93"/>
          <cell r="X93"/>
          <cell r="Y93"/>
          <cell r="AA93"/>
          <cell r="AB93"/>
          <cell r="AC93"/>
          <cell r="AD93"/>
          <cell r="AE93"/>
          <cell r="AG93"/>
        </row>
        <row r="94">
          <cell r="A94">
            <v>43594</v>
          </cell>
          <cell r="B94" t="str">
            <v>Thursday</v>
          </cell>
          <cell r="C94" t="str">
            <v>Obaid</v>
          </cell>
          <cell r="D94" t="str">
            <v>Berenice</v>
          </cell>
          <cell r="E94" t="str">
            <v>M.Tang</v>
          </cell>
          <cell r="F94" t="str">
            <v>Alla</v>
          </cell>
          <cell r="G94" t="str">
            <v>Lois</v>
          </cell>
          <cell r="H94" t="str">
            <v>Georgia</v>
          </cell>
          <cell r="I94" t="str">
            <v>Phuong</v>
          </cell>
          <cell r="J94" t="str">
            <v>S.Rajendra</v>
          </cell>
          <cell r="K94" t="str">
            <v>AndrewL</v>
          </cell>
          <cell r="L94" t="str">
            <v>Noor</v>
          </cell>
          <cell r="M94" t="str">
            <v>Lauren</v>
          </cell>
          <cell r="N94"/>
          <cell r="O94"/>
          <cell r="P94"/>
          <cell r="Q94"/>
          <cell r="R94"/>
          <cell r="S94"/>
          <cell r="T94"/>
          <cell r="V94"/>
          <cell r="W94"/>
          <cell r="X94"/>
          <cell r="Y94"/>
          <cell r="AA94"/>
          <cell r="AB94"/>
          <cell r="AC94"/>
          <cell r="AD94"/>
          <cell r="AE94"/>
          <cell r="AG94"/>
        </row>
        <row r="95">
          <cell r="A95">
            <v>43595</v>
          </cell>
          <cell r="B95" t="str">
            <v>Friday</v>
          </cell>
          <cell r="C95" t="str">
            <v>Obaid</v>
          </cell>
          <cell r="D95" t="str">
            <v>Berenice</v>
          </cell>
          <cell r="E95" t="str">
            <v>M.Tang</v>
          </cell>
          <cell r="F95" t="str">
            <v>qq</v>
          </cell>
          <cell r="G95" t="str">
            <v>Lois</v>
          </cell>
          <cell r="H95" t="str">
            <v>Georgia</v>
          </cell>
          <cell r="I95" t="str">
            <v>G.Wang</v>
          </cell>
          <cell r="J95" t="str">
            <v>S.Rajendra</v>
          </cell>
          <cell r="K95" t="str">
            <v>AndrewL</v>
          </cell>
          <cell r="L95" t="str">
            <v>Noor</v>
          </cell>
          <cell r="M95" t="str">
            <v>Lauren</v>
          </cell>
          <cell r="N95"/>
          <cell r="O95"/>
          <cell r="P95"/>
          <cell r="Q95"/>
          <cell r="R95"/>
          <cell r="S95"/>
          <cell r="T95"/>
          <cell r="V95"/>
          <cell r="W95"/>
          <cell r="X95"/>
          <cell r="Y95"/>
          <cell r="AA95"/>
          <cell r="AB95"/>
          <cell r="AC95"/>
          <cell r="AD95"/>
          <cell r="AE95"/>
          <cell r="AG95"/>
        </row>
        <row r="96">
          <cell r="A96">
            <v>43598</v>
          </cell>
          <cell r="B96" t="str">
            <v>Monday</v>
          </cell>
          <cell r="C96" t="str">
            <v>Obaid</v>
          </cell>
          <cell r="D96" t="str">
            <v>Berenice</v>
          </cell>
          <cell r="E96" t="str">
            <v>M.Tang</v>
          </cell>
          <cell r="F96" t="str">
            <v>Alla</v>
          </cell>
          <cell r="G96" t="str">
            <v>Lois</v>
          </cell>
          <cell r="H96" t="str">
            <v>Georgia</v>
          </cell>
          <cell r="I96" t="str">
            <v>G.Wang</v>
          </cell>
          <cell r="J96" t="str">
            <v>S.Rajendra</v>
          </cell>
          <cell r="K96" t="str">
            <v>AndrewL</v>
          </cell>
          <cell r="L96" t="str">
            <v>Noor</v>
          </cell>
          <cell r="M96" t="str">
            <v>Lauren</v>
          </cell>
          <cell r="N96"/>
          <cell r="O96"/>
          <cell r="P96"/>
          <cell r="Q96"/>
          <cell r="R96"/>
          <cell r="S96"/>
          <cell r="T96"/>
          <cell r="V96"/>
          <cell r="W96"/>
          <cell r="X96"/>
          <cell r="Y96"/>
          <cell r="AA96"/>
          <cell r="AB96"/>
          <cell r="AC96"/>
          <cell r="AD96"/>
          <cell r="AE96"/>
          <cell r="AG96"/>
        </row>
        <row r="97">
          <cell r="A97">
            <v>43599</v>
          </cell>
          <cell r="B97" t="str">
            <v>Tuesday</v>
          </cell>
          <cell r="C97" t="str">
            <v>Obaid</v>
          </cell>
          <cell r="D97" t="str">
            <v>Berenice</v>
          </cell>
          <cell r="E97" t="str">
            <v>blank</v>
          </cell>
          <cell r="F97" t="str">
            <v>Alla</v>
          </cell>
          <cell r="G97" t="str">
            <v>Lois</v>
          </cell>
          <cell r="H97" t="str">
            <v>Georgia</v>
          </cell>
          <cell r="I97" t="str">
            <v>G.Wang</v>
          </cell>
          <cell r="J97" t="str">
            <v>S.Rajendra</v>
          </cell>
          <cell r="K97" t="str">
            <v>AndrewL</v>
          </cell>
          <cell r="L97" t="str">
            <v>Noor</v>
          </cell>
          <cell r="M97" t="str">
            <v>Lauren</v>
          </cell>
          <cell r="N97"/>
          <cell r="O97"/>
          <cell r="P97"/>
          <cell r="Q97"/>
          <cell r="R97"/>
          <cell r="S97"/>
          <cell r="T97"/>
          <cell r="V97"/>
          <cell r="W97"/>
          <cell r="X97"/>
          <cell r="Y97"/>
          <cell r="AA97"/>
          <cell r="AB97"/>
          <cell r="AC97"/>
          <cell r="AD97"/>
          <cell r="AE97"/>
          <cell r="AG97"/>
        </row>
        <row r="98">
          <cell r="A98">
            <v>43600</v>
          </cell>
          <cell r="B98" t="str">
            <v>Wednesday</v>
          </cell>
          <cell r="C98" t="str">
            <v>Obaid</v>
          </cell>
          <cell r="D98" t="str">
            <v>Berenice</v>
          </cell>
          <cell r="E98" t="str">
            <v>M.Tang</v>
          </cell>
          <cell r="F98" t="str">
            <v>qq</v>
          </cell>
          <cell r="G98" t="str">
            <v>Lois</v>
          </cell>
          <cell r="H98" t="str">
            <v>Georgia</v>
          </cell>
          <cell r="I98" t="str">
            <v>G.Wang</v>
          </cell>
          <cell r="J98" t="str">
            <v>G.Wang</v>
          </cell>
          <cell r="K98" t="str">
            <v>AndrewL</v>
          </cell>
          <cell r="L98" t="str">
            <v>Noor</v>
          </cell>
          <cell r="M98" t="str">
            <v>Lauren</v>
          </cell>
          <cell r="N98"/>
          <cell r="O98"/>
          <cell r="P98"/>
          <cell r="Q98"/>
          <cell r="R98"/>
          <cell r="S98"/>
          <cell r="T98"/>
          <cell r="V98"/>
          <cell r="W98"/>
          <cell r="X98"/>
          <cell r="Y98"/>
          <cell r="AA98"/>
          <cell r="AB98"/>
          <cell r="AC98"/>
          <cell r="AD98"/>
          <cell r="AE98"/>
          <cell r="AG98"/>
        </row>
        <row r="99">
          <cell r="A99">
            <v>43601</v>
          </cell>
          <cell r="B99" t="str">
            <v>Thursday</v>
          </cell>
          <cell r="C99" t="str">
            <v>Obaid</v>
          </cell>
          <cell r="D99" t="str">
            <v>Berenice</v>
          </cell>
          <cell r="E99" t="str">
            <v>M.Tang</v>
          </cell>
          <cell r="F99" t="str">
            <v>Alla</v>
          </cell>
          <cell r="G99" t="str">
            <v>Lois</v>
          </cell>
          <cell r="H99" t="str">
            <v>Georgia</v>
          </cell>
          <cell r="I99" t="str">
            <v>G.Wang</v>
          </cell>
          <cell r="J99" t="str">
            <v>S.Rajendra</v>
          </cell>
          <cell r="K99" t="str">
            <v>AndrewL</v>
          </cell>
          <cell r="L99" t="str">
            <v>Noor</v>
          </cell>
          <cell r="M99" t="str">
            <v>Lauren</v>
          </cell>
          <cell r="N99"/>
          <cell r="O99"/>
          <cell r="P99"/>
          <cell r="Q99"/>
          <cell r="R99"/>
          <cell r="S99"/>
          <cell r="T99"/>
          <cell r="V99"/>
          <cell r="W99"/>
          <cell r="X99"/>
          <cell r="Y99"/>
          <cell r="AA99"/>
          <cell r="AB99"/>
          <cell r="AC99"/>
          <cell r="AD99"/>
          <cell r="AE99"/>
          <cell r="AG99"/>
        </row>
        <row r="100">
          <cell r="A100">
            <v>43602</v>
          </cell>
          <cell r="B100" t="str">
            <v>Friday</v>
          </cell>
          <cell r="C100" t="str">
            <v>Obaid</v>
          </cell>
          <cell r="D100" t="str">
            <v>Berenice</v>
          </cell>
          <cell r="E100" t="str">
            <v>M.Tang</v>
          </cell>
          <cell r="F100" t="str">
            <v>qq</v>
          </cell>
          <cell r="G100" t="str">
            <v>Lois</v>
          </cell>
          <cell r="H100" t="str">
            <v>Georgia</v>
          </cell>
          <cell r="I100" t="str">
            <v>G.Wang</v>
          </cell>
          <cell r="J100" t="str">
            <v>S.Rajendra</v>
          </cell>
          <cell r="K100" t="str">
            <v>AndrewL</v>
          </cell>
          <cell r="L100" t="str">
            <v>Noor</v>
          </cell>
          <cell r="M100" t="str">
            <v>Lauren</v>
          </cell>
          <cell r="N100"/>
          <cell r="O100"/>
          <cell r="P100"/>
          <cell r="Q100"/>
          <cell r="R100"/>
          <cell r="S100"/>
          <cell r="T100"/>
          <cell r="V100"/>
          <cell r="W100"/>
          <cell r="X100"/>
          <cell r="Y100"/>
          <cell r="AA100"/>
          <cell r="AB100"/>
          <cell r="AC100"/>
          <cell r="AD100"/>
          <cell r="AE100"/>
          <cell r="AG100"/>
        </row>
        <row r="101">
          <cell r="A101">
            <v>43605</v>
          </cell>
          <cell r="B101" t="str">
            <v>Monday</v>
          </cell>
          <cell r="C101" t="str">
            <v>Obaid</v>
          </cell>
          <cell r="D101" t="str">
            <v>Berenice</v>
          </cell>
          <cell r="E101" t="str">
            <v>M.Tang</v>
          </cell>
          <cell r="F101" t="str">
            <v>Alla</v>
          </cell>
          <cell r="G101" t="str">
            <v>Lois</v>
          </cell>
          <cell r="H101" t="str">
            <v>Georgia</v>
          </cell>
          <cell r="I101" t="str">
            <v>G.Wang</v>
          </cell>
          <cell r="J101" t="str">
            <v>S.Rajendra</v>
          </cell>
          <cell r="K101" t="str">
            <v>AndrewL</v>
          </cell>
          <cell r="L101" t="str">
            <v>Noor</v>
          </cell>
          <cell r="M101" t="str">
            <v>Roshny</v>
          </cell>
          <cell r="N101"/>
          <cell r="O101"/>
          <cell r="P101"/>
          <cell r="Q101"/>
          <cell r="R101"/>
          <cell r="S101"/>
          <cell r="T101"/>
          <cell r="V101"/>
          <cell r="W101"/>
          <cell r="X101"/>
          <cell r="Y101"/>
          <cell r="AA101"/>
          <cell r="AB101"/>
          <cell r="AC101"/>
          <cell r="AD101"/>
          <cell r="AE101"/>
          <cell r="AG101"/>
        </row>
        <row r="102">
          <cell r="A102">
            <v>43606</v>
          </cell>
          <cell r="B102" t="str">
            <v>Tuesday</v>
          </cell>
          <cell r="C102" t="str">
            <v>Obaid</v>
          </cell>
          <cell r="D102" t="str">
            <v>Berenice</v>
          </cell>
          <cell r="E102" t="str">
            <v>blank</v>
          </cell>
          <cell r="F102" t="str">
            <v>Alla</v>
          </cell>
          <cell r="G102" t="str">
            <v>Lois</v>
          </cell>
          <cell r="H102" t="str">
            <v>Georgia</v>
          </cell>
          <cell r="I102" t="str">
            <v>G.Wang</v>
          </cell>
          <cell r="J102" t="str">
            <v>S.Rajendra</v>
          </cell>
          <cell r="K102" t="str">
            <v>AndrewL</v>
          </cell>
          <cell r="L102" t="str">
            <v>Noor</v>
          </cell>
          <cell r="M102" t="str">
            <v>Roshny</v>
          </cell>
          <cell r="N102"/>
          <cell r="O102"/>
          <cell r="P102"/>
          <cell r="Q102"/>
          <cell r="R102"/>
          <cell r="S102"/>
          <cell r="T102"/>
          <cell r="V102"/>
          <cell r="W102"/>
          <cell r="X102"/>
          <cell r="Y102"/>
          <cell r="AA102"/>
          <cell r="AB102"/>
          <cell r="AC102"/>
          <cell r="AD102"/>
          <cell r="AE102"/>
          <cell r="AG102"/>
        </row>
        <row r="103">
          <cell r="A103">
            <v>43607</v>
          </cell>
          <cell r="B103" t="str">
            <v>Wednesday</v>
          </cell>
          <cell r="C103" t="str">
            <v>Obaid</v>
          </cell>
          <cell r="D103" t="str">
            <v>Berenice</v>
          </cell>
          <cell r="E103" t="str">
            <v>M.Tang</v>
          </cell>
          <cell r="F103" t="str">
            <v>qq</v>
          </cell>
          <cell r="G103" t="str">
            <v>Lois</v>
          </cell>
          <cell r="H103" t="str">
            <v>Georgia</v>
          </cell>
          <cell r="I103" t="str">
            <v>G.Wang</v>
          </cell>
          <cell r="J103" t="str">
            <v>G.Wang</v>
          </cell>
          <cell r="K103" t="str">
            <v>AndrewL</v>
          </cell>
          <cell r="L103" t="str">
            <v>Noor</v>
          </cell>
          <cell r="M103" t="str">
            <v>Roshny</v>
          </cell>
          <cell r="N103"/>
          <cell r="O103"/>
          <cell r="P103"/>
          <cell r="Q103"/>
          <cell r="R103"/>
          <cell r="S103"/>
          <cell r="T103"/>
          <cell r="V103"/>
          <cell r="W103"/>
          <cell r="X103"/>
          <cell r="Y103"/>
          <cell r="AA103"/>
          <cell r="AB103"/>
          <cell r="AC103"/>
          <cell r="AD103"/>
          <cell r="AE103"/>
          <cell r="AG103"/>
        </row>
        <row r="104">
          <cell r="A104">
            <v>43608</v>
          </cell>
          <cell r="B104" t="str">
            <v>Thursday</v>
          </cell>
          <cell r="C104" t="str">
            <v>Obaid</v>
          </cell>
          <cell r="D104" t="str">
            <v>Berenice</v>
          </cell>
          <cell r="E104" t="str">
            <v>M.Tang</v>
          </cell>
          <cell r="F104" t="str">
            <v>Alla</v>
          </cell>
          <cell r="G104" t="str">
            <v>Lois</v>
          </cell>
          <cell r="H104" t="str">
            <v>Georgia</v>
          </cell>
          <cell r="I104" t="str">
            <v>G.Wang</v>
          </cell>
          <cell r="J104" t="str">
            <v>S.Rajendra</v>
          </cell>
          <cell r="K104" t="str">
            <v>AndrewL</v>
          </cell>
          <cell r="L104" t="str">
            <v>Noor</v>
          </cell>
          <cell r="M104" t="str">
            <v>Roshny</v>
          </cell>
          <cell r="N104"/>
          <cell r="O104"/>
          <cell r="P104"/>
          <cell r="Q104"/>
          <cell r="R104"/>
          <cell r="S104"/>
          <cell r="T104"/>
          <cell r="V104"/>
          <cell r="W104"/>
          <cell r="X104"/>
          <cell r="Y104"/>
          <cell r="AA104"/>
          <cell r="AB104"/>
          <cell r="AC104"/>
          <cell r="AD104"/>
          <cell r="AE104"/>
          <cell r="AG104"/>
        </row>
        <row r="105">
          <cell r="A105">
            <v>43609</v>
          </cell>
          <cell r="B105" t="str">
            <v>Friday</v>
          </cell>
          <cell r="C105" t="str">
            <v>Obaid</v>
          </cell>
          <cell r="D105" t="str">
            <v>Berenice</v>
          </cell>
          <cell r="E105" t="str">
            <v>M.Tang</v>
          </cell>
          <cell r="F105" t="str">
            <v>qq</v>
          </cell>
          <cell r="G105" t="str">
            <v>Lois</v>
          </cell>
          <cell r="H105" t="str">
            <v>Georgia</v>
          </cell>
          <cell r="I105" t="str">
            <v>G.Wang</v>
          </cell>
          <cell r="J105" t="str">
            <v>S.Rajendra</v>
          </cell>
          <cell r="K105" t="str">
            <v>AndrewL</v>
          </cell>
          <cell r="L105" t="str">
            <v>Noor</v>
          </cell>
          <cell r="M105" t="str">
            <v>Roshny</v>
          </cell>
          <cell r="N105"/>
          <cell r="O105"/>
          <cell r="P105"/>
          <cell r="Q105"/>
          <cell r="R105"/>
          <cell r="S105"/>
          <cell r="T105"/>
          <cell r="V105"/>
          <cell r="W105"/>
          <cell r="X105"/>
          <cell r="Y105"/>
          <cell r="AA105"/>
          <cell r="AB105"/>
          <cell r="AC105"/>
          <cell r="AD105"/>
          <cell r="AE105"/>
          <cell r="AG105"/>
        </row>
        <row r="106">
          <cell r="A106">
            <v>43612</v>
          </cell>
          <cell r="B106" t="str">
            <v>Monday</v>
          </cell>
          <cell r="C106" t="str">
            <v>Obaid</v>
          </cell>
          <cell r="D106" t="str">
            <v>Berenice</v>
          </cell>
          <cell r="E106" t="str">
            <v>M.Tang</v>
          </cell>
          <cell r="F106" t="str">
            <v>Alla</v>
          </cell>
          <cell r="G106" t="str">
            <v>Lois</v>
          </cell>
          <cell r="H106" t="str">
            <v>Georgia</v>
          </cell>
          <cell r="I106" t="str">
            <v>G.Wang</v>
          </cell>
          <cell r="J106" t="str">
            <v>S.Rajendra</v>
          </cell>
          <cell r="K106" t="str">
            <v>AndrewL</v>
          </cell>
          <cell r="L106" t="str">
            <v>Noor</v>
          </cell>
          <cell r="M106" t="str">
            <v>Roshny</v>
          </cell>
          <cell r="N106"/>
          <cell r="O106"/>
          <cell r="P106"/>
          <cell r="Q106"/>
          <cell r="R106"/>
          <cell r="S106"/>
          <cell r="T106"/>
          <cell r="V106"/>
          <cell r="W106"/>
          <cell r="X106"/>
          <cell r="Y106"/>
          <cell r="AA106"/>
          <cell r="AB106"/>
          <cell r="AC106"/>
          <cell r="AD106"/>
          <cell r="AE106"/>
          <cell r="AG106"/>
        </row>
        <row r="107">
          <cell r="A107">
            <v>43613</v>
          </cell>
          <cell r="B107" t="str">
            <v>Tuesday</v>
          </cell>
          <cell r="C107" t="str">
            <v>Obaid</v>
          </cell>
          <cell r="D107" t="str">
            <v>Berenice</v>
          </cell>
          <cell r="E107" t="str">
            <v>blank</v>
          </cell>
          <cell r="F107" t="str">
            <v>Alla</v>
          </cell>
          <cell r="G107" t="str">
            <v>Lois</v>
          </cell>
          <cell r="H107" t="str">
            <v>Georgia</v>
          </cell>
          <cell r="I107" t="str">
            <v>G.Wang</v>
          </cell>
          <cell r="J107" t="str">
            <v>S.Rajendra</v>
          </cell>
          <cell r="K107" t="str">
            <v>AndrewL</v>
          </cell>
          <cell r="L107" t="str">
            <v>Noor</v>
          </cell>
          <cell r="M107" t="str">
            <v>Roshny</v>
          </cell>
          <cell r="N107"/>
          <cell r="O107"/>
          <cell r="P107"/>
          <cell r="Q107"/>
          <cell r="R107"/>
          <cell r="S107"/>
          <cell r="T107"/>
          <cell r="V107"/>
          <cell r="W107"/>
          <cell r="X107"/>
          <cell r="Y107"/>
          <cell r="AA107"/>
          <cell r="AB107"/>
          <cell r="AC107"/>
          <cell r="AD107"/>
          <cell r="AE107"/>
          <cell r="AG107"/>
        </row>
        <row r="108">
          <cell r="A108">
            <v>43614</v>
          </cell>
          <cell r="B108" t="str">
            <v>Wednesday</v>
          </cell>
          <cell r="C108" t="str">
            <v>Obaid</v>
          </cell>
          <cell r="D108" t="str">
            <v>Berenice</v>
          </cell>
          <cell r="E108" t="str">
            <v>M.Tang</v>
          </cell>
          <cell r="F108" t="str">
            <v>qq</v>
          </cell>
          <cell r="G108" t="str">
            <v>Lois</v>
          </cell>
          <cell r="H108" t="str">
            <v>Georgia</v>
          </cell>
          <cell r="I108" t="str">
            <v>G.Wang</v>
          </cell>
          <cell r="J108" t="str">
            <v>G.Wang</v>
          </cell>
          <cell r="K108" t="str">
            <v>AndrewL</v>
          </cell>
          <cell r="L108" t="str">
            <v>Noor</v>
          </cell>
          <cell r="M108" t="str">
            <v>Roshny</v>
          </cell>
          <cell r="N108"/>
          <cell r="O108"/>
          <cell r="P108"/>
          <cell r="Q108"/>
          <cell r="R108"/>
          <cell r="S108"/>
          <cell r="T108"/>
          <cell r="V108"/>
          <cell r="W108"/>
          <cell r="X108"/>
          <cell r="Y108"/>
          <cell r="AA108"/>
          <cell r="AB108"/>
          <cell r="AC108"/>
          <cell r="AD108"/>
          <cell r="AE108"/>
          <cell r="AG108"/>
        </row>
        <row r="109">
          <cell r="A109">
            <v>43615</v>
          </cell>
          <cell r="B109" t="str">
            <v>Thursday</v>
          </cell>
          <cell r="C109" t="str">
            <v>Obaid</v>
          </cell>
          <cell r="D109" t="str">
            <v>Berenice</v>
          </cell>
          <cell r="E109" t="str">
            <v>M.Tang</v>
          </cell>
          <cell r="F109" t="str">
            <v>Alla</v>
          </cell>
          <cell r="G109" t="str">
            <v>blank</v>
          </cell>
          <cell r="H109" t="str">
            <v>Georgia</v>
          </cell>
          <cell r="I109" t="str">
            <v>G.Wang</v>
          </cell>
          <cell r="J109" t="str">
            <v>S.Rajendra</v>
          </cell>
          <cell r="K109" t="str">
            <v>AndrewL</v>
          </cell>
          <cell r="L109" t="str">
            <v>Noor</v>
          </cell>
          <cell r="M109" t="str">
            <v>Roshny</v>
          </cell>
          <cell r="N109"/>
          <cell r="O109"/>
          <cell r="P109"/>
          <cell r="Q109"/>
          <cell r="R109"/>
          <cell r="S109"/>
          <cell r="T109"/>
          <cell r="V109"/>
          <cell r="W109"/>
          <cell r="X109"/>
          <cell r="Y109" t="str">
            <v>Lois</v>
          </cell>
          <cell r="AA109"/>
          <cell r="AB109"/>
          <cell r="AC109"/>
          <cell r="AD109"/>
          <cell r="AE109"/>
          <cell r="AG109"/>
        </row>
        <row r="110">
          <cell r="A110">
            <v>43616</v>
          </cell>
          <cell r="B110" t="str">
            <v>Friday</v>
          </cell>
          <cell r="C110" t="str">
            <v>Obaid</v>
          </cell>
          <cell r="D110" t="str">
            <v>Berenice</v>
          </cell>
          <cell r="E110" t="str">
            <v>M.Tang</v>
          </cell>
          <cell r="F110" t="str">
            <v>qq</v>
          </cell>
          <cell r="G110" t="str">
            <v>Lois</v>
          </cell>
          <cell r="H110" t="str">
            <v>Georgia</v>
          </cell>
          <cell r="I110" t="str">
            <v>G.Wang</v>
          </cell>
          <cell r="J110" t="str">
            <v>S.Rajendra</v>
          </cell>
          <cell r="K110" t="str">
            <v>AndrewL</v>
          </cell>
          <cell r="L110" t="str">
            <v>Noor</v>
          </cell>
          <cell r="M110" t="str">
            <v>Roshny</v>
          </cell>
          <cell r="N110"/>
          <cell r="O110"/>
          <cell r="P110"/>
          <cell r="Q110"/>
          <cell r="R110"/>
          <cell r="S110"/>
          <cell r="T110"/>
          <cell r="V110"/>
          <cell r="W110"/>
          <cell r="X110"/>
          <cell r="Y110"/>
          <cell r="AA110"/>
          <cell r="AB110"/>
          <cell r="AC110"/>
          <cell r="AD110"/>
          <cell r="AE110"/>
          <cell r="AG110"/>
        </row>
        <row r="111">
          <cell r="A111">
            <v>43619</v>
          </cell>
          <cell r="B111" t="str">
            <v>Monday</v>
          </cell>
          <cell r="C111" t="str">
            <v>Obaid</v>
          </cell>
          <cell r="D111" t="str">
            <v>Berenice</v>
          </cell>
          <cell r="E111" t="str">
            <v>M.Tang</v>
          </cell>
          <cell r="F111" t="str">
            <v>Alla</v>
          </cell>
          <cell r="G111" t="str">
            <v>Lois</v>
          </cell>
          <cell r="H111" t="str">
            <v>Georgia</v>
          </cell>
          <cell r="I111" t="str">
            <v>G.Wang</v>
          </cell>
          <cell r="J111" t="str">
            <v>S.Rajendra</v>
          </cell>
          <cell r="K111" t="str">
            <v>AndrewL</v>
          </cell>
          <cell r="L111" t="str">
            <v>Noor</v>
          </cell>
          <cell r="M111" t="str">
            <v>Roshny</v>
          </cell>
          <cell r="N111"/>
          <cell r="O111"/>
          <cell r="P111"/>
          <cell r="Q111"/>
          <cell r="R111"/>
          <cell r="S111"/>
          <cell r="T111"/>
          <cell r="V111"/>
          <cell r="W111"/>
          <cell r="X111"/>
          <cell r="Y111"/>
          <cell r="AA111"/>
          <cell r="AB111"/>
          <cell r="AC111"/>
          <cell r="AD111"/>
          <cell r="AE111"/>
          <cell r="AG111"/>
        </row>
        <row r="112">
          <cell r="A112">
            <v>43620</v>
          </cell>
          <cell r="B112" t="str">
            <v>Tuesday</v>
          </cell>
          <cell r="C112" t="str">
            <v>Obaid</v>
          </cell>
          <cell r="D112" t="str">
            <v>Berenice</v>
          </cell>
          <cell r="E112" t="str">
            <v>blank</v>
          </cell>
          <cell r="F112" t="str">
            <v>Alla</v>
          </cell>
          <cell r="G112" t="str">
            <v>Lois</v>
          </cell>
          <cell r="H112" t="str">
            <v>Georgia</v>
          </cell>
          <cell r="I112" t="str">
            <v>G.Wang</v>
          </cell>
          <cell r="J112" t="str">
            <v>S.Rajendra</v>
          </cell>
          <cell r="K112" t="str">
            <v>AndrewL</v>
          </cell>
          <cell r="L112" t="str">
            <v>Noor</v>
          </cell>
          <cell r="M112" t="str">
            <v>Roshny</v>
          </cell>
          <cell r="N112"/>
          <cell r="O112"/>
          <cell r="P112"/>
          <cell r="Q112"/>
          <cell r="R112"/>
          <cell r="S112"/>
          <cell r="T112"/>
          <cell r="V112"/>
          <cell r="W112"/>
          <cell r="X112"/>
          <cell r="Y112"/>
          <cell r="AA112"/>
          <cell r="AB112"/>
          <cell r="AC112"/>
          <cell r="AD112"/>
          <cell r="AE112"/>
          <cell r="AG112"/>
        </row>
        <row r="113">
          <cell r="A113">
            <v>43621</v>
          </cell>
          <cell r="B113" t="str">
            <v>Wednesday</v>
          </cell>
          <cell r="C113" t="str">
            <v>Obaid</v>
          </cell>
          <cell r="D113" t="str">
            <v>Berenice</v>
          </cell>
          <cell r="E113" t="str">
            <v>M.Tang</v>
          </cell>
          <cell r="F113" t="str">
            <v>qq</v>
          </cell>
          <cell r="G113" t="str">
            <v>Lois</v>
          </cell>
          <cell r="H113" t="str">
            <v>Georgia</v>
          </cell>
          <cell r="I113" t="str">
            <v>Phuong</v>
          </cell>
          <cell r="J113" t="str">
            <v>G.Wang</v>
          </cell>
          <cell r="K113" t="str">
            <v>AndrewL</v>
          </cell>
          <cell r="L113" t="str">
            <v>Noor</v>
          </cell>
          <cell r="M113" t="str">
            <v>Roshny</v>
          </cell>
          <cell r="N113"/>
          <cell r="O113"/>
          <cell r="P113"/>
          <cell r="Q113"/>
          <cell r="R113"/>
          <cell r="S113"/>
          <cell r="T113"/>
          <cell r="V113"/>
          <cell r="W113"/>
          <cell r="X113"/>
          <cell r="Y113"/>
          <cell r="AA113"/>
          <cell r="AB113"/>
          <cell r="AC113"/>
          <cell r="AD113"/>
          <cell r="AE113"/>
          <cell r="AG113"/>
        </row>
        <row r="114">
          <cell r="A114">
            <v>43622</v>
          </cell>
          <cell r="B114" t="str">
            <v>Thursday</v>
          </cell>
          <cell r="C114" t="str">
            <v>Obaid</v>
          </cell>
          <cell r="D114" t="str">
            <v>Berenice</v>
          </cell>
          <cell r="E114" t="str">
            <v>M.Tang</v>
          </cell>
          <cell r="F114" t="str">
            <v>Alla</v>
          </cell>
          <cell r="G114" t="str">
            <v>Lois</v>
          </cell>
          <cell r="H114" t="str">
            <v>Georgia</v>
          </cell>
          <cell r="I114" t="str">
            <v>G.Wang</v>
          </cell>
          <cell r="J114" t="str">
            <v>S.Rajendra</v>
          </cell>
          <cell r="K114" t="str">
            <v>AndrewL</v>
          </cell>
          <cell r="L114" t="str">
            <v>Noor</v>
          </cell>
          <cell r="M114" t="str">
            <v>Roshny</v>
          </cell>
          <cell r="N114"/>
          <cell r="O114"/>
          <cell r="P114"/>
          <cell r="Q114"/>
          <cell r="R114"/>
          <cell r="S114"/>
          <cell r="T114"/>
          <cell r="V114"/>
          <cell r="W114"/>
          <cell r="X114"/>
          <cell r="Y114"/>
          <cell r="AA114"/>
          <cell r="AB114"/>
          <cell r="AC114"/>
          <cell r="AD114"/>
          <cell r="AE114"/>
          <cell r="AG114"/>
        </row>
        <row r="115">
          <cell r="A115">
            <v>43623</v>
          </cell>
          <cell r="B115" t="str">
            <v>Friday</v>
          </cell>
          <cell r="C115" t="str">
            <v>Obaid</v>
          </cell>
          <cell r="D115" t="str">
            <v>Berenice</v>
          </cell>
          <cell r="E115" t="str">
            <v>M.Tang</v>
          </cell>
          <cell r="F115" t="str">
            <v>qq</v>
          </cell>
          <cell r="G115" t="str">
            <v>Lois</v>
          </cell>
          <cell r="H115" t="str">
            <v>Georgia</v>
          </cell>
          <cell r="I115" t="str">
            <v>G.Wang</v>
          </cell>
          <cell r="J115" t="str">
            <v>S.Rajendra</v>
          </cell>
          <cell r="K115" t="str">
            <v>AndrewL</v>
          </cell>
          <cell r="L115" t="str">
            <v>Noor</v>
          </cell>
          <cell r="M115" t="str">
            <v>Roshny</v>
          </cell>
          <cell r="N115"/>
          <cell r="O115"/>
          <cell r="P115"/>
          <cell r="Q115"/>
          <cell r="R115"/>
          <cell r="S115"/>
          <cell r="T115"/>
          <cell r="V115"/>
          <cell r="W115"/>
          <cell r="X115"/>
          <cell r="Y115"/>
          <cell r="AA115"/>
          <cell r="AB115"/>
          <cell r="AC115"/>
          <cell r="AD115"/>
          <cell r="AE115"/>
          <cell r="AG115"/>
        </row>
        <row r="116">
          <cell r="A116">
            <v>43626</v>
          </cell>
          <cell r="B116" t="str">
            <v>Monday</v>
          </cell>
          <cell r="C116" t="str">
            <v>Obaid</v>
          </cell>
          <cell r="D116" t="str">
            <v>Berenice</v>
          </cell>
          <cell r="E116" t="str">
            <v>M.Tang</v>
          </cell>
          <cell r="F116" t="str">
            <v>Alla</v>
          </cell>
          <cell r="G116" t="str">
            <v>Lois</v>
          </cell>
          <cell r="H116" t="str">
            <v>Georgia</v>
          </cell>
          <cell r="I116" t="str">
            <v>G.Wang</v>
          </cell>
          <cell r="J116" t="str">
            <v>S.Rajendra</v>
          </cell>
          <cell r="K116" t="str">
            <v>AndrewL</v>
          </cell>
          <cell r="L116" t="str">
            <v>Noor</v>
          </cell>
          <cell r="M116" t="str">
            <v>Jesslyn</v>
          </cell>
          <cell r="N116"/>
          <cell r="O116"/>
          <cell r="P116"/>
          <cell r="Q116"/>
          <cell r="R116"/>
          <cell r="S116"/>
          <cell r="T116"/>
          <cell r="V116"/>
          <cell r="W116"/>
          <cell r="X116"/>
          <cell r="Y116"/>
          <cell r="AA116"/>
          <cell r="AB116"/>
          <cell r="AC116"/>
          <cell r="AD116"/>
          <cell r="AE116"/>
          <cell r="AG116"/>
        </row>
        <row r="117">
          <cell r="A117">
            <v>43627</v>
          </cell>
          <cell r="B117" t="str">
            <v>Tuesday</v>
          </cell>
          <cell r="C117" t="str">
            <v>Obaid</v>
          </cell>
          <cell r="D117" t="str">
            <v>Berenice</v>
          </cell>
          <cell r="E117" t="str">
            <v>blank</v>
          </cell>
          <cell r="F117" t="str">
            <v>Alla</v>
          </cell>
          <cell r="G117" t="str">
            <v>Lois</v>
          </cell>
          <cell r="H117" t="str">
            <v>Georgia</v>
          </cell>
          <cell r="I117" t="str">
            <v>G.Wang</v>
          </cell>
          <cell r="J117" t="str">
            <v>S.Rajendra</v>
          </cell>
          <cell r="K117" t="str">
            <v>AndrewL</v>
          </cell>
          <cell r="L117" t="str">
            <v>Noor</v>
          </cell>
          <cell r="M117" t="str">
            <v>Jesslyn</v>
          </cell>
          <cell r="N117"/>
          <cell r="O117"/>
          <cell r="P117"/>
          <cell r="Q117"/>
          <cell r="R117"/>
          <cell r="S117"/>
          <cell r="T117"/>
          <cell r="V117"/>
          <cell r="W117"/>
          <cell r="X117"/>
          <cell r="Y117"/>
          <cell r="AA117"/>
          <cell r="AB117"/>
          <cell r="AC117"/>
          <cell r="AD117"/>
          <cell r="AE117"/>
          <cell r="AG117"/>
        </row>
        <row r="118">
          <cell r="A118">
            <v>43628</v>
          </cell>
          <cell r="B118" t="str">
            <v>Wednesday</v>
          </cell>
          <cell r="C118" t="str">
            <v>Obaid</v>
          </cell>
          <cell r="D118" t="str">
            <v>Berenice</v>
          </cell>
          <cell r="E118" t="str">
            <v>M.Tang</v>
          </cell>
          <cell r="F118" t="str">
            <v>qq</v>
          </cell>
          <cell r="G118" t="str">
            <v>Lois</v>
          </cell>
          <cell r="H118" t="str">
            <v>Georgia</v>
          </cell>
          <cell r="I118" t="str">
            <v>G.Wang</v>
          </cell>
          <cell r="J118" t="str">
            <v>G.Wang</v>
          </cell>
          <cell r="K118" t="str">
            <v>AndrewL</v>
          </cell>
          <cell r="L118" t="str">
            <v>Noor</v>
          </cell>
          <cell r="M118" t="str">
            <v>Jesslyn</v>
          </cell>
          <cell r="N118"/>
          <cell r="O118"/>
          <cell r="P118"/>
          <cell r="Q118"/>
          <cell r="R118"/>
          <cell r="S118"/>
          <cell r="T118"/>
          <cell r="V118"/>
          <cell r="W118"/>
          <cell r="X118"/>
          <cell r="Y118"/>
          <cell r="AA118"/>
          <cell r="AB118"/>
          <cell r="AC118"/>
          <cell r="AD118"/>
          <cell r="AE118"/>
          <cell r="AG118"/>
        </row>
        <row r="119">
          <cell r="A119">
            <v>43629</v>
          </cell>
          <cell r="B119" t="str">
            <v>Thursday</v>
          </cell>
          <cell r="C119" t="str">
            <v>Obaid</v>
          </cell>
          <cell r="D119" t="str">
            <v>Berenice</v>
          </cell>
          <cell r="E119" t="str">
            <v>M.Tang</v>
          </cell>
          <cell r="F119" t="str">
            <v>Alla</v>
          </cell>
          <cell r="G119" t="str">
            <v>Lois</v>
          </cell>
          <cell r="H119" t="str">
            <v>Georgia</v>
          </cell>
          <cell r="I119" t="str">
            <v>G.Wang</v>
          </cell>
          <cell r="J119" t="str">
            <v>S.Rajendra</v>
          </cell>
          <cell r="K119" t="str">
            <v>AndrewL</v>
          </cell>
          <cell r="L119" t="str">
            <v>Noor</v>
          </cell>
          <cell r="M119" t="str">
            <v>Jesslyn</v>
          </cell>
          <cell r="N119"/>
          <cell r="O119"/>
          <cell r="P119"/>
          <cell r="Q119"/>
          <cell r="R119"/>
          <cell r="S119"/>
          <cell r="T119"/>
          <cell r="V119"/>
          <cell r="W119"/>
          <cell r="X119"/>
          <cell r="Y119"/>
          <cell r="AA119"/>
          <cell r="AB119"/>
          <cell r="AC119"/>
          <cell r="AD119"/>
          <cell r="AE119"/>
          <cell r="AG119"/>
        </row>
        <row r="120">
          <cell r="A120">
            <v>43630</v>
          </cell>
          <cell r="B120" t="str">
            <v>Friday</v>
          </cell>
          <cell r="C120" t="str">
            <v>Obaid</v>
          </cell>
          <cell r="D120" t="str">
            <v>Berenice</v>
          </cell>
          <cell r="E120" t="str">
            <v>M.Tang</v>
          </cell>
          <cell r="F120" t="str">
            <v>qq</v>
          </cell>
          <cell r="G120" t="str">
            <v>Lois</v>
          </cell>
          <cell r="H120" t="str">
            <v>Georgia</v>
          </cell>
          <cell r="I120" t="str">
            <v>G.Wang</v>
          </cell>
          <cell r="J120" t="str">
            <v>S.Rajendra</v>
          </cell>
          <cell r="K120" t="str">
            <v>AndrewL</v>
          </cell>
          <cell r="L120" t="str">
            <v>Noor</v>
          </cell>
          <cell r="M120" t="str">
            <v>Jesslyn</v>
          </cell>
          <cell r="N120"/>
          <cell r="O120"/>
          <cell r="P120"/>
          <cell r="Q120"/>
          <cell r="R120"/>
          <cell r="S120"/>
          <cell r="T120"/>
          <cell r="V120"/>
          <cell r="W120"/>
          <cell r="X120"/>
          <cell r="Y120"/>
          <cell r="AA120"/>
          <cell r="AB120"/>
          <cell r="AC120"/>
          <cell r="AD120"/>
          <cell r="AE120"/>
          <cell r="AG120"/>
        </row>
        <row r="121">
          <cell r="A121">
            <v>43633</v>
          </cell>
          <cell r="B121" t="str">
            <v>Monday</v>
          </cell>
          <cell r="C121" t="str">
            <v>Obaid</v>
          </cell>
          <cell r="D121" t="str">
            <v>Berenice</v>
          </cell>
          <cell r="E121" t="str">
            <v>M.Tang</v>
          </cell>
          <cell r="F121" t="str">
            <v>Alla</v>
          </cell>
          <cell r="G121" t="str">
            <v>Lois</v>
          </cell>
          <cell r="H121" t="str">
            <v>Georgia</v>
          </cell>
          <cell r="I121" t="str">
            <v>G.Wang</v>
          </cell>
          <cell r="J121" t="str">
            <v>S.Rajendra</v>
          </cell>
          <cell r="K121" t="str">
            <v>AndrewL</v>
          </cell>
          <cell r="L121" t="str">
            <v>Noor</v>
          </cell>
          <cell r="M121" t="str">
            <v>Jesslyn</v>
          </cell>
          <cell r="N121"/>
          <cell r="O121"/>
          <cell r="P121"/>
          <cell r="Q121"/>
          <cell r="R121"/>
          <cell r="S121"/>
          <cell r="T121"/>
          <cell r="V121"/>
          <cell r="W121"/>
          <cell r="X121"/>
          <cell r="Y121"/>
          <cell r="AA121"/>
          <cell r="AB121"/>
          <cell r="AC121"/>
          <cell r="AD121"/>
          <cell r="AE121"/>
          <cell r="AG121"/>
        </row>
        <row r="122">
          <cell r="A122">
            <v>43634</v>
          </cell>
          <cell r="B122" t="str">
            <v>Tuesday</v>
          </cell>
          <cell r="C122" t="str">
            <v>Obaid</v>
          </cell>
          <cell r="D122" t="str">
            <v>Berenice</v>
          </cell>
          <cell r="E122" t="str">
            <v>blank</v>
          </cell>
          <cell r="F122" t="str">
            <v>Alla</v>
          </cell>
          <cell r="G122" t="str">
            <v>Lois</v>
          </cell>
          <cell r="H122" t="str">
            <v>Georgia</v>
          </cell>
          <cell r="I122" t="str">
            <v>G.Wang</v>
          </cell>
          <cell r="J122" t="str">
            <v>S.Rajendra</v>
          </cell>
          <cell r="K122" t="str">
            <v>AndrewL</v>
          </cell>
          <cell r="L122" t="str">
            <v>Noor</v>
          </cell>
          <cell r="M122" t="str">
            <v>Jesslyn</v>
          </cell>
          <cell r="N122"/>
          <cell r="O122"/>
          <cell r="P122"/>
          <cell r="Q122"/>
          <cell r="R122"/>
          <cell r="S122"/>
          <cell r="T122"/>
          <cell r="V122"/>
          <cell r="W122"/>
          <cell r="X122"/>
          <cell r="Y122"/>
          <cell r="AA122"/>
          <cell r="AB122"/>
          <cell r="AC122"/>
          <cell r="AD122"/>
          <cell r="AE122"/>
          <cell r="AG122"/>
        </row>
        <row r="123">
          <cell r="A123">
            <v>43635</v>
          </cell>
          <cell r="B123" t="str">
            <v>Wednesday</v>
          </cell>
          <cell r="C123" t="str">
            <v>Obaid</v>
          </cell>
          <cell r="D123" t="str">
            <v>Berenice</v>
          </cell>
          <cell r="E123" t="str">
            <v>M.Tang</v>
          </cell>
          <cell r="F123" t="str">
            <v>qq</v>
          </cell>
          <cell r="G123" t="str">
            <v>Lois</v>
          </cell>
          <cell r="H123" t="str">
            <v>Georgia</v>
          </cell>
          <cell r="I123" t="str">
            <v>Phuong</v>
          </cell>
          <cell r="J123" t="str">
            <v>G.Wang</v>
          </cell>
          <cell r="K123" t="str">
            <v>AndrewL</v>
          </cell>
          <cell r="L123" t="str">
            <v>Noor</v>
          </cell>
          <cell r="M123" t="str">
            <v>Jesslyn</v>
          </cell>
          <cell r="N123"/>
          <cell r="O123"/>
          <cell r="P123"/>
          <cell r="Q123"/>
          <cell r="R123"/>
          <cell r="S123"/>
          <cell r="T123"/>
          <cell r="V123"/>
          <cell r="W123"/>
          <cell r="X123"/>
          <cell r="Y123"/>
          <cell r="AA123"/>
          <cell r="AB123"/>
          <cell r="AC123"/>
          <cell r="AD123"/>
          <cell r="AE123"/>
          <cell r="AG123"/>
        </row>
        <row r="124">
          <cell r="A124">
            <v>43636</v>
          </cell>
          <cell r="B124" t="str">
            <v>Thursday</v>
          </cell>
          <cell r="C124" t="str">
            <v>Obaid</v>
          </cell>
          <cell r="D124" t="str">
            <v>Berenice</v>
          </cell>
          <cell r="E124" t="str">
            <v>M.Tang</v>
          </cell>
          <cell r="F124" t="str">
            <v>Alla</v>
          </cell>
          <cell r="G124" t="str">
            <v>Lois</v>
          </cell>
          <cell r="H124" t="str">
            <v>Georgia</v>
          </cell>
          <cell r="I124" t="str">
            <v>G.Wang</v>
          </cell>
          <cell r="J124" t="str">
            <v>S.Rajendra</v>
          </cell>
          <cell r="K124" t="str">
            <v>AndrewL</v>
          </cell>
          <cell r="L124" t="str">
            <v>Noor</v>
          </cell>
          <cell r="M124" t="str">
            <v>Jesslyn</v>
          </cell>
          <cell r="N124"/>
          <cell r="O124"/>
          <cell r="P124"/>
          <cell r="Q124"/>
          <cell r="R124"/>
          <cell r="S124"/>
          <cell r="T124"/>
          <cell r="V124"/>
          <cell r="W124"/>
          <cell r="X124"/>
          <cell r="Y124"/>
          <cell r="AA124"/>
          <cell r="AB124"/>
          <cell r="AC124"/>
          <cell r="AD124"/>
          <cell r="AE124"/>
          <cell r="AG124"/>
        </row>
        <row r="125">
          <cell r="A125">
            <v>43637</v>
          </cell>
          <cell r="B125" t="str">
            <v>Friday</v>
          </cell>
          <cell r="C125" t="str">
            <v>Obaid</v>
          </cell>
          <cell r="D125" t="str">
            <v>Berenice</v>
          </cell>
          <cell r="E125" t="str">
            <v>M.Tang</v>
          </cell>
          <cell r="F125" t="str">
            <v>qq</v>
          </cell>
          <cell r="G125" t="str">
            <v>Lois</v>
          </cell>
          <cell r="H125" t="str">
            <v>Georgia</v>
          </cell>
          <cell r="I125" t="str">
            <v>G.Wang</v>
          </cell>
          <cell r="J125" t="str">
            <v>S.Rajendra</v>
          </cell>
          <cell r="K125" t="str">
            <v>AndrewL</v>
          </cell>
          <cell r="L125" t="str">
            <v>Noor</v>
          </cell>
          <cell r="M125" t="str">
            <v>Jesslyn</v>
          </cell>
          <cell r="N125"/>
          <cell r="O125"/>
          <cell r="P125"/>
          <cell r="Q125"/>
          <cell r="R125"/>
          <cell r="S125"/>
          <cell r="T125"/>
          <cell r="V125"/>
          <cell r="W125"/>
          <cell r="X125"/>
          <cell r="Y125"/>
          <cell r="AA125"/>
          <cell r="AB125"/>
          <cell r="AC125"/>
          <cell r="AD125"/>
          <cell r="AE125"/>
          <cell r="AG125"/>
        </row>
        <row r="126">
          <cell r="A126">
            <v>43640</v>
          </cell>
          <cell r="B126" t="str">
            <v>Monday</v>
          </cell>
          <cell r="C126" t="str">
            <v>Obaid</v>
          </cell>
          <cell r="D126" t="str">
            <v>Berenice</v>
          </cell>
          <cell r="E126" t="str">
            <v>M.Tang</v>
          </cell>
          <cell r="F126" t="str">
            <v>Alla</v>
          </cell>
          <cell r="G126" t="str">
            <v>Lois</v>
          </cell>
          <cell r="H126" t="str">
            <v>Georgia</v>
          </cell>
          <cell r="I126" t="str">
            <v>G.Wang</v>
          </cell>
          <cell r="J126" t="str">
            <v>S.Rajendra</v>
          </cell>
          <cell r="K126" t="str">
            <v>AndrewL</v>
          </cell>
          <cell r="L126" t="str">
            <v>Noor</v>
          </cell>
          <cell r="M126" t="str">
            <v>Jesslyn</v>
          </cell>
          <cell r="N126"/>
          <cell r="O126"/>
          <cell r="P126"/>
          <cell r="Q126"/>
          <cell r="R126"/>
          <cell r="S126"/>
          <cell r="T126"/>
          <cell r="V126"/>
          <cell r="W126"/>
          <cell r="X126"/>
          <cell r="Y126"/>
          <cell r="AA126"/>
          <cell r="AB126"/>
          <cell r="AC126"/>
          <cell r="AD126"/>
          <cell r="AE126"/>
          <cell r="AG126"/>
        </row>
        <row r="127">
          <cell r="A127">
            <v>43641</v>
          </cell>
          <cell r="B127" t="str">
            <v>Tuesday</v>
          </cell>
          <cell r="C127" t="str">
            <v>Obaid</v>
          </cell>
          <cell r="D127" t="str">
            <v>Berenice</v>
          </cell>
          <cell r="E127" t="str">
            <v>blank</v>
          </cell>
          <cell r="F127" t="str">
            <v>Alla</v>
          </cell>
          <cell r="G127" t="str">
            <v>Lois</v>
          </cell>
          <cell r="H127" t="str">
            <v>Georgia</v>
          </cell>
          <cell r="I127" t="str">
            <v>G.Wang</v>
          </cell>
          <cell r="J127" t="str">
            <v>S.Rajendra</v>
          </cell>
          <cell r="K127" t="str">
            <v>AndrewL</v>
          </cell>
          <cell r="L127" t="str">
            <v>Noor</v>
          </cell>
          <cell r="M127" t="str">
            <v>Jesslyn</v>
          </cell>
          <cell r="N127"/>
          <cell r="O127"/>
          <cell r="P127"/>
          <cell r="Q127"/>
          <cell r="R127"/>
          <cell r="S127"/>
          <cell r="T127"/>
          <cell r="V127"/>
          <cell r="W127"/>
          <cell r="X127"/>
          <cell r="Y127"/>
          <cell r="AA127"/>
          <cell r="AB127"/>
          <cell r="AC127"/>
          <cell r="AD127"/>
          <cell r="AE127"/>
          <cell r="AG127"/>
        </row>
        <row r="128">
          <cell r="A128">
            <v>43642</v>
          </cell>
          <cell r="B128" t="str">
            <v>Wednesday</v>
          </cell>
          <cell r="C128" t="str">
            <v>Obaid</v>
          </cell>
          <cell r="D128" t="str">
            <v>Berenice</v>
          </cell>
          <cell r="E128" t="str">
            <v>M.Tang</v>
          </cell>
          <cell r="F128" t="str">
            <v>qq</v>
          </cell>
          <cell r="G128" t="str">
            <v>Lois</v>
          </cell>
          <cell r="H128" t="str">
            <v>Georgia</v>
          </cell>
          <cell r="I128" t="str">
            <v>G.Wang</v>
          </cell>
          <cell r="J128" t="str">
            <v>G.Wang</v>
          </cell>
          <cell r="K128" t="str">
            <v>AndrewL</v>
          </cell>
          <cell r="L128" t="str">
            <v>Noor</v>
          </cell>
          <cell r="M128" t="str">
            <v>Jesslyn</v>
          </cell>
          <cell r="N128"/>
          <cell r="O128"/>
          <cell r="P128"/>
          <cell r="Q128"/>
          <cell r="R128"/>
          <cell r="S128"/>
          <cell r="T128"/>
          <cell r="V128"/>
          <cell r="W128"/>
          <cell r="X128"/>
          <cell r="Y128"/>
          <cell r="AA128"/>
          <cell r="AB128"/>
          <cell r="AC128"/>
          <cell r="AD128"/>
          <cell r="AE128"/>
          <cell r="AG128"/>
        </row>
        <row r="129">
          <cell r="A129">
            <v>43643</v>
          </cell>
          <cell r="B129" t="str">
            <v>Thursday</v>
          </cell>
          <cell r="C129" t="str">
            <v>Obaid</v>
          </cell>
          <cell r="D129" t="str">
            <v>Berenice</v>
          </cell>
          <cell r="E129" t="str">
            <v>M.Tang</v>
          </cell>
          <cell r="F129" t="str">
            <v>Alla</v>
          </cell>
          <cell r="G129" t="str">
            <v>Lois</v>
          </cell>
          <cell r="H129" t="str">
            <v>Georgia</v>
          </cell>
          <cell r="I129" t="str">
            <v>G.Wang</v>
          </cell>
          <cell r="J129" t="str">
            <v>S.Rajendra</v>
          </cell>
          <cell r="K129" t="str">
            <v>AndrewL</v>
          </cell>
          <cell r="L129" t="str">
            <v>Noor</v>
          </cell>
          <cell r="M129" t="str">
            <v>Jesslyn</v>
          </cell>
          <cell r="N129"/>
          <cell r="O129"/>
          <cell r="P129"/>
          <cell r="Q129"/>
          <cell r="R129"/>
          <cell r="S129"/>
          <cell r="T129"/>
          <cell r="V129"/>
          <cell r="W129"/>
          <cell r="X129"/>
          <cell r="Y129"/>
          <cell r="AA129"/>
          <cell r="AB129"/>
          <cell r="AC129"/>
          <cell r="AD129"/>
          <cell r="AE129"/>
          <cell r="AG129"/>
        </row>
        <row r="130">
          <cell r="A130">
            <v>43644</v>
          </cell>
          <cell r="B130" t="str">
            <v>Friday</v>
          </cell>
          <cell r="C130" t="str">
            <v>Obaid</v>
          </cell>
          <cell r="D130" t="str">
            <v>Berenice</v>
          </cell>
          <cell r="E130" t="str">
            <v>M.Tang</v>
          </cell>
          <cell r="F130" t="str">
            <v>qq</v>
          </cell>
          <cell r="G130" t="str">
            <v>Lois</v>
          </cell>
          <cell r="H130" t="str">
            <v>Georgia</v>
          </cell>
          <cell r="I130" t="str">
            <v>G.Wang</v>
          </cell>
          <cell r="J130" t="str">
            <v>S.Rajendra</v>
          </cell>
          <cell r="K130" t="str">
            <v>AndrewL</v>
          </cell>
          <cell r="L130" t="str">
            <v>Noor</v>
          </cell>
          <cell r="M130" t="str">
            <v>Jesslyn</v>
          </cell>
          <cell r="N130"/>
          <cell r="O130"/>
          <cell r="P130"/>
          <cell r="Q130"/>
          <cell r="R130"/>
          <cell r="S130"/>
          <cell r="T130"/>
          <cell r="V130"/>
          <cell r="W130"/>
          <cell r="X130"/>
          <cell r="Y130"/>
          <cell r="AA130"/>
          <cell r="AB130"/>
          <cell r="AC130"/>
          <cell r="AD130"/>
          <cell r="AE130"/>
          <cell r="AG130"/>
        </row>
        <row r="131">
          <cell r="A131">
            <v>43647</v>
          </cell>
          <cell r="B131" t="str">
            <v>Monday</v>
          </cell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  <cell r="S131"/>
          <cell r="T131"/>
          <cell r="V131"/>
          <cell r="W131"/>
          <cell r="X131"/>
          <cell r="Y131"/>
          <cell r="AA131"/>
          <cell r="AB131"/>
          <cell r="AC131"/>
          <cell r="AD131"/>
          <cell r="AE131"/>
          <cell r="AG131"/>
        </row>
        <row r="132">
          <cell r="A132">
            <v>43648</v>
          </cell>
          <cell r="B132" t="str">
            <v>Tuesday</v>
          </cell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  <cell r="S132"/>
          <cell r="T132"/>
          <cell r="V132"/>
          <cell r="W132"/>
          <cell r="X132"/>
          <cell r="Y132"/>
          <cell r="AA132"/>
          <cell r="AB132"/>
          <cell r="AC132"/>
          <cell r="AD132"/>
          <cell r="AE132"/>
          <cell r="AG132"/>
        </row>
        <row r="133">
          <cell r="A133">
            <v>43649</v>
          </cell>
          <cell r="B133" t="str">
            <v>Wednesday</v>
          </cell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  <cell r="S133"/>
          <cell r="T133"/>
          <cell r="V133"/>
          <cell r="W133"/>
          <cell r="X133"/>
          <cell r="Y133"/>
          <cell r="AA133"/>
          <cell r="AB133"/>
          <cell r="AC133"/>
          <cell r="AD133"/>
          <cell r="AE133"/>
          <cell r="AG133"/>
        </row>
        <row r="134">
          <cell r="A134">
            <v>43650</v>
          </cell>
          <cell r="B134" t="str">
            <v>Thursday</v>
          </cell>
          <cell r="C134"/>
          <cell r="D134"/>
          <cell r="E134"/>
          <cell r="F134"/>
          <cell r="G134"/>
          <cell r="H134"/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  <cell r="S134"/>
          <cell r="T134"/>
          <cell r="V134"/>
          <cell r="W134"/>
          <cell r="X134"/>
          <cell r="Y134"/>
          <cell r="AA134"/>
          <cell r="AB134"/>
          <cell r="AC134"/>
          <cell r="AD134"/>
          <cell r="AE134"/>
          <cell r="AG134"/>
        </row>
        <row r="135">
          <cell r="A135">
            <v>43286</v>
          </cell>
          <cell r="B135" t="str">
            <v>Friday</v>
          </cell>
          <cell r="C135"/>
          <cell r="D135"/>
          <cell r="E135"/>
          <cell r="F135"/>
          <cell r="G135"/>
          <cell r="H135"/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  <cell r="S135"/>
          <cell r="T135"/>
          <cell r="V135"/>
          <cell r="W135"/>
          <cell r="X135"/>
          <cell r="Y135"/>
          <cell r="AA135"/>
          <cell r="AB135"/>
          <cell r="AC135"/>
          <cell r="AD135"/>
          <cell r="AE135"/>
          <cell r="AG135"/>
        </row>
        <row r="136">
          <cell r="A136">
            <v>43287</v>
          </cell>
          <cell r="B136" t="str">
            <v>Monday</v>
          </cell>
          <cell r="C136"/>
          <cell r="D136"/>
          <cell r="E136"/>
          <cell r="F136"/>
          <cell r="G136"/>
          <cell r="H136"/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  <cell r="S136"/>
          <cell r="T136"/>
          <cell r="V136"/>
          <cell r="W136"/>
          <cell r="X136"/>
          <cell r="Y136"/>
          <cell r="AA136"/>
          <cell r="AB136"/>
          <cell r="AC136"/>
          <cell r="AD136"/>
          <cell r="AE136"/>
          <cell r="AG136"/>
        </row>
        <row r="137">
          <cell r="A137">
            <v>43290</v>
          </cell>
          <cell r="B137" t="str">
            <v>Tuesday</v>
          </cell>
          <cell r="C137"/>
          <cell r="D137"/>
          <cell r="E137"/>
          <cell r="F137"/>
          <cell r="G137"/>
          <cell r="H137"/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  <cell r="S137"/>
          <cell r="T137"/>
          <cell r="V137"/>
          <cell r="W137"/>
          <cell r="X137"/>
          <cell r="Y137"/>
          <cell r="AA137"/>
          <cell r="AB137"/>
          <cell r="AC137"/>
          <cell r="AD137"/>
          <cell r="AE137"/>
          <cell r="AG137"/>
        </row>
        <row r="138">
          <cell r="A138">
            <v>43291</v>
          </cell>
          <cell r="B138" t="str">
            <v>Wednesday</v>
          </cell>
          <cell r="C138"/>
          <cell r="D138"/>
          <cell r="E138"/>
          <cell r="F138"/>
          <cell r="G138"/>
          <cell r="H138"/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  <cell r="S138"/>
          <cell r="T138"/>
          <cell r="V138"/>
          <cell r="W138"/>
          <cell r="X138"/>
          <cell r="Y138"/>
          <cell r="AA138"/>
          <cell r="AB138"/>
          <cell r="AC138"/>
          <cell r="AD138"/>
          <cell r="AE138"/>
          <cell r="AG138"/>
        </row>
        <row r="139">
          <cell r="A139">
            <v>43292</v>
          </cell>
          <cell r="B139" t="str">
            <v>Thursday</v>
          </cell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  <cell r="S139"/>
          <cell r="T139"/>
          <cell r="V139"/>
          <cell r="W139"/>
          <cell r="X139"/>
          <cell r="Y139"/>
          <cell r="AA139"/>
          <cell r="AB139"/>
          <cell r="AC139"/>
          <cell r="AD139"/>
          <cell r="AE139"/>
          <cell r="AG139"/>
        </row>
        <row r="140">
          <cell r="A140">
            <v>43293</v>
          </cell>
          <cell r="B140" t="str">
            <v>Friday</v>
          </cell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  <cell r="S140"/>
          <cell r="T140"/>
          <cell r="V140"/>
          <cell r="W140"/>
          <cell r="X140"/>
          <cell r="Y140"/>
          <cell r="AA140"/>
          <cell r="AB140"/>
          <cell r="AC140"/>
          <cell r="AD140"/>
          <cell r="AE140"/>
          <cell r="AG140"/>
        </row>
        <row r="141">
          <cell r="A141">
            <v>43294</v>
          </cell>
          <cell r="B141" t="str">
            <v>Monday</v>
          </cell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  <cell r="S141"/>
          <cell r="T141"/>
          <cell r="V141"/>
          <cell r="W141"/>
          <cell r="X141"/>
          <cell r="Y141"/>
          <cell r="AA141"/>
          <cell r="AB141"/>
          <cell r="AC141"/>
          <cell r="AD141"/>
          <cell r="AE141"/>
          <cell r="AG141"/>
        </row>
        <row r="142">
          <cell r="A142">
            <v>43297</v>
          </cell>
          <cell r="B142" t="str">
            <v>Tuesday</v>
          </cell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  <cell r="S142"/>
          <cell r="T142"/>
          <cell r="V142"/>
          <cell r="W142"/>
          <cell r="X142"/>
          <cell r="Y142"/>
          <cell r="AA142"/>
          <cell r="AB142"/>
          <cell r="AC142"/>
          <cell r="AD142"/>
          <cell r="AE142"/>
          <cell r="AG142"/>
        </row>
        <row r="143">
          <cell r="A143">
            <v>43298</v>
          </cell>
          <cell r="B143" t="str">
            <v>Wednesday</v>
          </cell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  <cell r="S143"/>
          <cell r="T143"/>
          <cell r="V143"/>
          <cell r="W143"/>
          <cell r="X143"/>
          <cell r="Y143"/>
          <cell r="AA143"/>
          <cell r="AB143"/>
          <cell r="AC143"/>
          <cell r="AD143"/>
          <cell r="AE143"/>
          <cell r="AG143"/>
        </row>
        <row r="144">
          <cell r="A144">
            <v>43299</v>
          </cell>
          <cell r="B144" t="str">
            <v>Thursday</v>
          </cell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  <cell r="S144"/>
          <cell r="T144"/>
          <cell r="V144"/>
          <cell r="W144"/>
          <cell r="X144"/>
          <cell r="Y144"/>
          <cell r="AA144"/>
          <cell r="AB144"/>
          <cell r="AC144"/>
          <cell r="AD144"/>
          <cell r="AE144"/>
          <cell r="AG144"/>
        </row>
        <row r="145">
          <cell r="A145">
            <v>43300</v>
          </cell>
          <cell r="B145" t="str">
            <v>Friday</v>
          </cell>
          <cell r="C145"/>
          <cell r="D145"/>
          <cell r="E145"/>
          <cell r="F145"/>
          <cell r="G145"/>
          <cell r="H145"/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  <cell r="S145"/>
          <cell r="T145"/>
          <cell r="V145"/>
          <cell r="W145"/>
          <cell r="X145"/>
          <cell r="Y145"/>
          <cell r="AA145"/>
          <cell r="AB145"/>
          <cell r="AC145"/>
          <cell r="AD145"/>
          <cell r="AE145"/>
          <cell r="AG145"/>
        </row>
        <row r="146">
          <cell r="A146">
            <v>43301</v>
          </cell>
          <cell r="B146" t="str">
            <v>Monday</v>
          </cell>
          <cell r="C146"/>
          <cell r="D146"/>
          <cell r="E146"/>
          <cell r="F146"/>
          <cell r="G146"/>
          <cell r="H146"/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  <cell r="S146"/>
          <cell r="T146"/>
          <cell r="V146"/>
          <cell r="W146"/>
          <cell r="X146"/>
          <cell r="Y146"/>
          <cell r="AA146"/>
          <cell r="AB146"/>
          <cell r="AC146"/>
          <cell r="AD146"/>
          <cell r="AE146"/>
          <cell r="AG146"/>
        </row>
        <row r="147">
          <cell r="A147">
            <v>43304</v>
          </cell>
          <cell r="B147" t="str">
            <v>Tuesday</v>
          </cell>
          <cell r="C147"/>
          <cell r="D147"/>
          <cell r="E147"/>
          <cell r="F147"/>
          <cell r="G147"/>
          <cell r="H147"/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  <cell r="S147"/>
          <cell r="T147"/>
          <cell r="V147"/>
          <cell r="W147"/>
          <cell r="X147"/>
          <cell r="Y147"/>
          <cell r="AA147"/>
          <cell r="AB147"/>
          <cell r="AC147"/>
          <cell r="AD147"/>
          <cell r="AE147"/>
          <cell r="AG147"/>
        </row>
        <row r="148">
          <cell r="A148">
            <v>43305</v>
          </cell>
          <cell r="B148" t="str">
            <v>Wednesday</v>
          </cell>
          <cell r="C148"/>
          <cell r="D148"/>
          <cell r="E148"/>
          <cell r="F148"/>
          <cell r="G148"/>
          <cell r="H148"/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  <cell r="S148"/>
          <cell r="T148"/>
          <cell r="V148"/>
          <cell r="W148"/>
          <cell r="X148"/>
          <cell r="Y148"/>
          <cell r="AA148"/>
          <cell r="AB148"/>
          <cell r="AC148"/>
          <cell r="AD148"/>
          <cell r="AE148"/>
          <cell r="AG148"/>
        </row>
        <row r="149">
          <cell r="A149">
            <v>43306</v>
          </cell>
          <cell r="B149" t="str">
            <v>Thursday</v>
          </cell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  <cell r="S149"/>
          <cell r="T149"/>
          <cell r="V149"/>
          <cell r="W149"/>
          <cell r="X149"/>
          <cell r="Y149"/>
          <cell r="AA149"/>
          <cell r="AB149"/>
          <cell r="AC149"/>
          <cell r="AD149"/>
          <cell r="AE149"/>
          <cell r="AG149"/>
        </row>
        <row r="150">
          <cell r="A150">
            <v>43307</v>
          </cell>
          <cell r="B150" t="str">
            <v>Friday</v>
          </cell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  <cell r="S150"/>
          <cell r="T150"/>
          <cell r="V150"/>
          <cell r="W150"/>
          <cell r="X150"/>
          <cell r="Y150"/>
          <cell r="AA150"/>
          <cell r="AB150"/>
          <cell r="AC150"/>
          <cell r="AD150"/>
          <cell r="AE150"/>
          <cell r="AG150"/>
        </row>
        <row r="151">
          <cell r="A151">
            <v>43308</v>
          </cell>
          <cell r="B151" t="str">
            <v>Monday</v>
          </cell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  <cell r="S151"/>
          <cell r="T151"/>
          <cell r="V151"/>
          <cell r="W151"/>
          <cell r="X151"/>
          <cell r="Y151"/>
          <cell r="AA151"/>
          <cell r="AB151"/>
          <cell r="AC151"/>
          <cell r="AD151"/>
          <cell r="AE151"/>
          <cell r="AG151"/>
        </row>
        <row r="152">
          <cell r="A152">
            <v>43311</v>
          </cell>
          <cell r="B152" t="str">
            <v>Tuesday</v>
          </cell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  <cell r="S152"/>
          <cell r="T152"/>
          <cell r="V152"/>
          <cell r="W152"/>
          <cell r="X152"/>
          <cell r="Y152"/>
          <cell r="AA152"/>
          <cell r="AB152"/>
          <cell r="AC152"/>
          <cell r="AD152"/>
          <cell r="AE152"/>
          <cell r="AG152"/>
        </row>
        <row r="153">
          <cell r="A153">
            <v>43312</v>
          </cell>
          <cell r="B153" t="str">
            <v>Wednesday</v>
          </cell>
          <cell r="C153"/>
          <cell r="D153"/>
          <cell r="E153"/>
          <cell r="F153"/>
          <cell r="G153"/>
          <cell r="H153"/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  <cell r="S153"/>
          <cell r="T153"/>
          <cell r="V153"/>
          <cell r="W153"/>
          <cell r="X153"/>
          <cell r="Y153"/>
          <cell r="AA153"/>
          <cell r="AB153"/>
          <cell r="AC153"/>
          <cell r="AD153"/>
          <cell r="AE153"/>
          <cell r="AG153"/>
        </row>
        <row r="154">
          <cell r="A154">
            <v>43313</v>
          </cell>
          <cell r="B154" t="str">
            <v>Thursday</v>
          </cell>
          <cell r="C154"/>
          <cell r="D154"/>
          <cell r="E154"/>
          <cell r="F154"/>
          <cell r="G154"/>
          <cell r="H154"/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  <cell r="S154"/>
          <cell r="T154"/>
          <cell r="V154"/>
          <cell r="W154"/>
          <cell r="X154"/>
          <cell r="Y154"/>
          <cell r="AA154"/>
          <cell r="AB154"/>
          <cell r="AC154"/>
          <cell r="AD154"/>
          <cell r="AE154"/>
          <cell r="AG154"/>
        </row>
        <row r="155">
          <cell r="A155">
            <v>43314</v>
          </cell>
          <cell r="B155" t="str">
            <v>Friday</v>
          </cell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  <cell r="S155"/>
          <cell r="T155"/>
          <cell r="V155"/>
          <cell r="W155"/>
          <cell r="X155"/>
          <cell r="Y155"/>
          <cell r="AA155"/>
          <cell r="AB155"/>
          <cell r="AC155"/>
          <cell r="AD155"/>
          <cell r="AE155"/>
          <cell r="AG155"/>
        </row>
        <row r="156">
          <cell r="A156">
            <v>43315</v>
          </cell>
          <cell r="B156" t="str">
            <v>Monday</v>
          </cell>
          <cell r="C156"/>
          <cell r="D156"/>
          <cell r="E156"/>
          <cell r="F156"/>
          <cell r="G156"/>
          <cell r="H156"/>
          <cell r="I156"/>
          <cell r="J156"/>
          <cell r="K156"/>
          <cell r="L156"/>
          <cell r="M156"/>
          <cell r="N156"/>
          <cell r="O156"/>
          <cell r="P156"/>
          <cell r="Q156"/>
          <cell r="R156"/>
          <cell r="S156"/>
          <cell r="T156"/>
          <cell r="V156"/>
          <cell r="W156"/>
          <cell r="X156"/>
          <cell r="Y156"/>
          <cell r="AA156"/>
          <cell r="AB156"/>
          <cell r="AC156"/>
          <cell r="AD156"/>
          <cell r="AE156"/>
          <cell r="AG156"/>
        </row>
        <row r="157">
          <cell r="A157">
            <v>43318</v>
          </cell>
          <cell r="B157" t="str">
            <v>Tuesday</v>
          </cell>
          <cell r="C157"/>
          <cell r="D157"/>
          <cell r="E157"/>
          <cell r="F157"/>
          <cell r="G157"/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  <cell r="S157"/>
          <cell r="T157"/>
          <cell r="V157"/>
          <cell r="W157"/>
          <cell r="X157"/>
          <cell r="Y157"/>
          <cell r="AA157"/>
          <cell r="AB157"/>
          <cell r="AC157"/>
          <cell r="AD157"/>
          <cell r="AE157"/>
          <cell r="AG157"/>
        </row>
        <row r="158">
          <cell r="A158">
            <v>43319</v>
          </cell>
          <cell r="B158" t="str">
            <v>Wednesday</v>
          </cell>
          <cell r="C158"/>
          <cell r="D158"/>
          <cell r="E158"/>
          <cell r="F158"/>
          <cell r="G158"/>
          <cell r="H158"/>
          <cell r="I158"/>
          <cell r="J158"/>
          <cell r="K158"/>
          <cell r="L158"/>
          <cell r="M158"/>
          <cell r="N158"/>
          <cell r="O158"/>
          <cell r="P158"/>
          <cell r="Q158"/>
          <cell r="R158"/>
          <cell r="S158"/>
          <cell r="T158"/>
          <cell r="V158"/>
          <cell r="W158"/>
          <cell r="X158"/>
          <cell r="Y158"/>
          <cell r="AA158"/>
          <cell r="AB158"/>
          <cell r="AC158"/>
          <cell r="AD158"/>
          <cell r="AE158"/>
          <cell r="AG158"/>
        </row>
        <row r="159">
          <cell r="A159">
            <v>43320</v>
          </cell>
          <cell r="B159" t="str">
            <v>Thursday</v>
          </cell>
          <cell r="C159"/>
          <cell r="D159"/>
          <cell r="E159"/>
          <cell r="F159"/>
          <cell r="G159"/>
          <cell r="H159"/>
          <cell r="I159"/>
          <cell r="J159"/>
          <cell r="K159"/>
          <cell r="L159"/>
          <cell r="M159"/>
          <cell r="N159"/>
          <cell r="O159"/>
          <cell r="P159"/>
          <cell r="Q159"/>
          <cell r="R159"/>
          <cell r="S159"/>
          <cell r="T159"/>
          <cell r="V159"/>
          <cell r="W159"/>
          <cell r="X159"/>
          <cell r="Y159"/>
          <cell r="AA159"/>
          <cell r="AB159"/>
          <cell r="AC159"/>
          <cell r="AD159"/>
          <cell r="AE159"/>
          <cell r="AG159"/>
        </row>
        <row r="160">
          <cell r="A160">
            <v>43321</v>
          </cell>
          <cell r="B160" t="str">
            <v>Friday</v>
          </cell>
          <cell r="C160"/>
          <cell r="D160"/>
          <cell r="E160"/>
          <cell r="F160"/>
          <cell r="G160"/>
          <cell r="H160"/>
          <cell r="I160"/>
          <cell r="J160"/>
          <cell r="K160"/>
          <cell r="L160"/>
          <cell r="M160"/>
          <cell r="N160"/>
          <cell r="O160"/>
          <cell r="P160"/>
          <cell r="Q160"/>
          <cell r="R160"/>
          <cell r="S160"/>
          <cell r="T160"/>
          <cell r="V160"/>
          <cell r="W160"/>
          <cell r="X160"/>
          <cell r="Y160"/>
          <cell r="AA160"/>
          <cell r="AB160"/>
          <cell r="AC160"/>
          <cell r="AD160"/>
          <cell r="AE160"/>
          <cell r="AG160"/>
        </row>
        <row r="161">
          <cell r="A161">
            <v>43322</v>
          </cell>
          <cell r="B161" t="str">
            <v>Monday</v>
          </cell>
          <cell r="C161"/>
          <cell r="D161"/>
          <cell r="E161"/>
          <cell r="F161"/>
          <cell r="G161"/>
          <cell r="H161"/>
          <cell r="I161"/>
          <cell r="J161"/>
          <cell r="K161"/>
          <cell r="L161"/>
          <cell r="M161"/>
          <cell r="N161"/>
          <cell r="O161"/>
          <cell r="P161"/>
          <cell r="Q161"/>
          <cell r="R161"/>
          <cell r="S161"/>
          <cell r="T161"/>
          <cell r="V161"/>
          <cell r="W161"/>
          <cell r="X161"/>
          <cell r="Y161"/>
          <cell r="AA161"/>
          <cell r="AB161"/>
          <cell r="AC161"/>
          <cell r="AD161"/>
          <cell r="AE161"/>
          <cell r="AG161"/>
        </row>
        <row r="162">
          <cell r="A162">
            <v>43325</v>
          </cell>
          <cell r="B162" t="str">
            <v>Tuesday</v>
          </cell>
          <cell r="C162"/>
          <cell r="D162"/>
          <cell r="E162"/>
          <cell r="F162"/>
          <cell r="G162"/>
          <cell r="H162"/>
          <cell r="I162"/>
          <cell r="J162"/>
          <cell r="K162"/>
          <cell r="L162"/>
          <cell r="M162"/>
          <cell r="N162"/>
          <cell r="O162"/>
          <cell r="P162"/>
          <cell r="Q162"/>
          <cell r="R162"/>
          <cell r="S162"/>
          <cell r="T162"/>
          <cell r="V162"/>
          <cell r="W162"/>
          <cell r="X162"/>
          <cell r="Y162"/>
          <cell r="AA162"/>
          <cell r="AB162"/>
          <cell r="AC162"/>
          <cell r="AD162"/>
          <cell r="AE162"/>
          <cell r="AG162"/>
        </row>
        <row r="163">
          <cell r="A163">
            <v>43326</v>
          </cell>
          <cell r="B163" t="str">
            <v>Wednesday</v>
          </cell>
          <cell r="C163"/>
          <cell r="D163"/>
          <cell r="E163"/>
          <cell r="F163"/>
          <cell r="G163"/>
          <cell r="H163"/>
          <cell r="I163"/>
          <cell r="J163"/>
          <cell r="K163"/>
          <cell r="L163"/>
          <cell r="M163"/>
          <cell r="N163"/>
          <cell r="O163"/>
          <cell r="P163"/>
          <cell r="Q163"/>
          <cell r="R163"/>
          <cell r="S163"/>
          <cell r="T163"/>
          <cell r="V163"/>
          <cell r="W163"/>
          <cell r="X163"/>
          <cell r="Y163"/>
          <cell r="AA163"/>
          <cell r="AB163"/>
          <cell r="AC163"/>
          <cell r="AD163"/>
          <cell r="AE163"/>
          <cell r="AG163"/>
        </row>
        <row r="164">
          <cell r="A164">
            <v>43327</v>
          </cell>
          <cell r="B164" t="str">
            <v>Thursday</v>
          </cell>
          <cell r="C164"/>
          <cell r="D164"/>
          <cell r="E164"/>
          <cell r="F164"/>
          <cell r="G164"/>
          <cell r="H164"/>
          <cell r="I164"/>
          <cell r="J164"/>
          <cell r="K164"/>
          <cell r="L164"/>
          <cell r="M164"/>
          <cell r="N164"/>
          <cell r="O164"/>
          <cell r="P164"/>
          <cell r="Q164"/>
          <cell r="R164"/>
          <cell r="S164"/>
          <cell r="T164"/>
          <cell r="V164"/>
          <cell r="W164"/>
          <cell r="X164"/>
          <cell r="Y164"/>
          <cell r="AA164"/>
          <cell r="AB164"/>
          <cell r="AC164"/>
          <cell r="AD164"/>
          <cell r="AE164"/>
          <cell r="AG164"/>
        </row>
        <row r="165">
          <cell r="A165">
            <v>43328</v>
          </cell>
          <cell r="B165" t="str">
            <v>Friday</v>
          </cell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  <cell r="S165"/>
          <cell r="T165"/>
          <cell r="V165"/>
          <cell r="W165"/>
          <cell r="X165"/>
          <cell r="Y165"/>
          <cell r="AA165"/>
          <cell r="AB165"/>
          <cell r="AC165"/>
          <cell r="AD165"/>
          <cell r="AE165"/>
          <cell r="AG165"/>
        </row>
        <row r="166">
          <cell r="A166">
            <v>43329</v>
          </cell>
          <cell r="B166" t="str">
            <v>Monday</v>
          </cell>
          <cell r="C166"/>
          <cell r="D166"/>
          <cell r="E166"/>
          <cell r="F166"/>
          <cell r="G166"/>
          <cell r="H166"/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  <cell r="S166"/>
          <cell r="T166"/>
          <cell r="V166"/>
          <cell r="W166"/>
          <cell r="X166"/>
          <cell r="Y166"/>
          <cell r="AA166"/>
          <cell r="AB166"/>
          <cell r="AC166"/>
          <cell r="AD166"/>
          <cell r="AE166"/>
          <cell r="AG166"/>
        </row>
        <row r="167">
          <cell r="A167">
            <v>43332</v>
          </cell>
          <cell r="B167" t="str">
            <v>Tuesday</v>
          </cell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  <cell r="S167"/>
          <cell r="T167"/>
          <cell r="V167"/>
          <cell r="W167"/>
          <cell r="X167"/>
          <cell r="Y167"/>
          <cell r="AA167"/>
          <cell r="AB167"/>
          <cell r="AC167"/>
          <cell r="AD167"/>
          <cell r="AE167"/>
          <cell r="AG167"/>
        </row>
        <row r="168">
          <cell r="A168">
            <v>43333</v>
          </cell>
          <cell r="B168" t="str">
            <v>Wednesday</v>
          </cell>
          <cell r="C168"/>
          <cell r="D168"/>
          <cell r="E168"/>
          <cell r="F168"/>
          <cell r="G168"/>
          <cell r="H168"/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  <cell r="S168"/>
          <cell r="T168"/>
          <cell r="V168"/>
          <cell r="W168"/>
          <cell r="X168"/>
          <cell r="Y168"/>
          <cell r="AA168"/>
          <cell r="AB168"/>
          <cell r="AC168"/>
          <cell r="AD168"/>
          <cell r="AE168"/>
          <cell r="AG168"/>
        </row>
        <row r="169">
          <cell r="A169">
            <v>43334</v>
          </cell>
          <cell r="B169" t="str">
            <v>Thursday</v>
          </cell>
          <cell r="C169"/>
          <cell r="D169"/>
          <cell r="E169"/>
          <cell r="F169"/>
          <cell r="G169"/>
          <cell r="H169"/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  <cell r="S169"/>
          <cell r="T169"/>
          <cell r="V169"/>
          <cell r="W169"/>
          <cell r="X169"/>
          <cell r="Y169"/>
          <cell r="AA169"/>
          <cell r="AB169"/>
          <cell r="AC169"/>
          <cell r="AD169"/>
          <cell r="AE169"/>
          <cell r="AG169"/>
        </row>
        <row r="170">
          <cell r="A170">
            <v>43335</v>
          </cell>
          <cell r="B170" t="str">
            <v>Friday</v>
          </cell>
          <cell r="C170"/>
          <cell r="D170"/>
          <cell r="E170"/>
          <cell r="F170"/>
          <cell r="G170"/>
          <cell r="H170"/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  <cell r="S170"/>
          <cell r="T170"/>
          <cell r="V170"/>
          <cell r="W170"/>
          <cell r="X170"/>
          <cell r="Y170"/>
          <cell r="AA170"/>
          <cell r="AB170"/>
          <cell r="AC170"/>
          <cell r="AD170"/>
          <cell r="AE170"/>
          <cell r="AG170"/>
        </row>
        <row r="171">
          <cell r="A171">
            <v>43336</v>
          </cell>
          <cell r="B171" t="str">
            <v>Monday</v>
          </cell>
          <cell r="C171"/>
          <cell r="D171"/>
          <cell r="E171"/>
          <cell r="F171"/>
          <cell r="G171"/>
          <cell r="H171"/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  <cell r="S171"/>
          <cell r="T171"/>
          <cell r="V171"/>
          <cell r="W171"/>
          <cell r="X171"/>
          <cell r="Y171"/>
          <cell r="AA171"/>
          <cell r="AB171"/>
          <cell r="AC171"/>
          <cell r="AD171"/>
          <cell r="AE171"/>
          <cell r="AG171"/>
        </row>
        <row r="172">
          <cell r="A172">
            <v>43339</v>
          </cell>
          <cell r="B172" t="str">
            <v>Tuesday</v>
          </cell>
          <cell r="C172"/>
          <cell r="D172"/>
          <cell r="E172"/>
          <cell r="F172"/>
          <cell r="G172"/>
          <cell r="H172"/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  <cell r="S172"/>
          <cell r="T172"/>
          <cell r="V172"/>
          <cell r="W172"/>
          <cell r="X172"/>
          <cell r="Y172"/>
          <cell r="AA172"/>
          <cell r="AB172"/>
          <cell r="AC172"/>
          <cell r="AD172"/>
          <cell r="AE172"/>
          <cell r="AG172"/>
        </row>
        <row r="173">
          <cell r="A173">
            <v>43340</v>
          </cell>
          <cell r="B173" t="str">
            <v>Wednesday</v>
          </cell>
          <cell r="C173"/>
          <cell r="D173"/>
          <cell r="E173"/>
          <cell r="F173"/>
          <cell r="G173"/>
          <cell r="H173"/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  <cell r="S173"/>
          <cell r="T173"/>
          <cell r="V173"/>
          <cell r="W173"/>
          <cell r="X173"/>
          <cell r="Y173"/>
          <cell r="AA173"/>
          <cell r="AB173"/>
          <cell r="AC173"/>
          <cell r="AD173"/>
          <cell r="AE173"/>
          <cell r="AG173"/>
        </row>
        <row r="174">
          <cell r="A174">
            <v>43341</v>
          </cell>
          <cell r="B174" t="str">
            <v>Thursday</v>
          </cell>
          <cell r="C174"/>
          <cell r="D174"/>
          <cell r="E174"/>
          <cell r="F174"/>
          <cell r="G174"/>
          <cell r="H174"/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  <cell r="S174"/>
          <cell r="T174"/>
          <cell r="V174"/>
          <cell r="W174"/>
          <cell r="X174"/>
          <cell r="Y174"/>
          <cell r="AA174"/>
          <cell r="AB174"/>
          <cell r="AC174"/>
          <cell r="AD174"/>
          <cell r="AE174"/>
          <cell r="AG174"/>
        </row>
        <row r="175">
          <cell r="A175">
            <v>43342</v>
          </cell>
          <cell r="B175" t="str">
            <v>Friday</v>
          </cell>
          <cell r="C175"/>
          <cell r="D175"/>
          <cell r="E175"/>
          <cell r="F175"/>
          <cell r="G175"/>
          <cell r="H175"/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  <cell r="S175"/>
          <cell r="T175"/>
          <cell r="V175"/>
          <cell r="W175"/>
          <cell r="X175"/>
          <cell r="Y175"/>
          <cell r="AA175"/>
          <cell r="AB175"/>
          <cell r="AC175"/>
          <cell r="AD175"/>
          <cell r="AE175"/>
          <cell r="AG175"/>
        </row>
        <row r="176">
          <cell r="A176">
            <v>43343</v>
          </cell>
          <cell r="B176" t="str">
            <v>Monday</v>
          </cell>
          <cell r="C176"/>
          <cell r="D176"/>
          <cell r="E176"/>
          <cell r="F176"/>
          <cell r="G176"/>
          <cell r="H176"/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  <cell r="S176"/>
          <cell r="T176"/>
          <cell r="V176"/>
          <cell r="W176"/>
          <cell r="X176"/>
          <cell r="Y176"/>
          <cell r="AA176"/>
          <cell r="AB176"/>
          <cell r="AC176"/>
          <cell r="AD176"/>
          <cell r="AE176"/>
          <cell r="AG176"/>
        </row>
        <row r="177">
          <cell r="A177">
            <v>43346</v>
          </cell>
          <cell r="B177" t="str">
            <v>Tuesday</v>
          </cell>
          <cell r="C177"/>
          <cell r="D177"/>
          <cell r="E177"/>
          <cell r="F177"/>
          <cell r="G177"/>
          <cell r="H177"/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V177"/>
          <cell r="W177"/>
          <cell r="X177"/>
          <cell r="Y177"/>
          <cell r="AA177"/>
          <cell r="AB177"/>
          <cell r="AC177"/>
          <cell r="AD177"/>
          <cell r="AE177"/>
          <cell r="AG177"/>
        </row>
        <row r="178">
          <cell r="A178">
            <v>43347</v>
          </cell>
          <cell r="B178" t="str">
            <v>Wednesday</v>
          </cell>
          <cell r="C178"/>
          <cell r="D178"/>
          <cell r="E178"/>
          <cell r="F178"/>
          <cell r="G178"/>
          <cell r="H178"/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V178"/>
          <cell r="W178"/>
          <cell r="X178"/>
          <cell r="Y178"/>
          <cell r="AA178"/>
          <cell r="AB178"/>
          <cell r="AC178"/>
          <cell r="AD178"/>
          <cell r="AE178"/>
          <cell r="AG178"/>
        </row>
        <row r="179">
          <cell r="A179">
            <v>43348</v>
          </cell>
          <cell r="B179" t="str">
            <v>Thursday</v>
          </cell>
          <cell r="C179"/>
          <cell r="D179"/>
          <cell r="E179"/>
          <cell r="F179"/>
          <cell r="G179"/>
          <cell r="H179"/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  <cell r="S179"/>
          <cell r="T179"/>
          <cell r="V179"/>
          <cell r="W179"/>
          <cell r="X179"/>
          <cell r="Y179"/>
          <cell r="AA179"/>
          <cell r="AB179"/>
          <cell r="AC179"/>
          <cell r="AD179"/>
          <cell r="AE179"/>
          <cell r="AG179"/>
        </row>
        <row r="180">
          <cell r="A180">
            <v>43349</v>
          </cell>
          <cell r="B180" t="str">
            <v>Friday</v>
          </cell>
          <cell r="C180"/>
          <cell r="D180"/>
          <cell r="E180"/>
          <cell r="F180"/>
          <cell r="G180"/>
          <cell r="H180"/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  <cell r="S180"/>
          <cell r="T180"/>
          <cell r="V180"/>
          <cell r="W180"/>
          <cell r="X180"/>
          <cell r="Y180"/>
          <cell r="AA180"/>
          <cell r="AB180"/>
          <cell r="AC180"/>
          <cell r="AD180"/>
          <cell r="AE180"/>
          <cell r="AG180"/>
        </row>
        <row r="181">
          <cell r="A181">
            <v>43350</v>
          </cell>
          <cell r="B181" t="str">
            <v>Monday</v>
          </cell>
          <cell r="C181"/>
          <cell r="D181"/>
          <cell r="E181"/>
          <cell r="F181"/>
          <cell r="G181"/>
          <cell r="H181"/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  <cell r="S181"/>
          <cell r="T181"/>
          <cell r="V181"/>
          <cell r="W181"/>
          <cell r="X181"/>
          <cell r="Y181"/>
          <cell r="AA181"/>
          <cell r="AB181"/>
          <cell r="AC181"/>
          <cell r="AD181"/>
          <cell r="AE181"/>
          <cell r="AG181"/>
        </row>
        <row r="182">
          <cell r="A182">
            <v>43353</v>
          </cell>
          <cell r="B182" t="str">
            <v>Tuesday</v>
          </cell>
          <cell r="C182"/>
          <cell r="D182"/>
          <cell r="E182"/>
          <cell r="F182"/>
          <cell r="G182"/>
          <cell r="H182"/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  <cell r="S182"/>
          <cell r="T182"/>
          <cell r="V182"/>
          <cell r="W182"/>
          <cell r="X182"/>
          <cell r="Y182"/>
          <cell r="AA182"/>
          <cell r="AB182"/>
          <cell r="AC182"/>
          <cell r="AD182"/>
          <cell r="AE182"/>
          <cell r="AG182"/>
        </row>
        <row r="183">
          <cell r="A183">
            <v>43354</v>
          </cell>
          <cell r="B183" t="str">
            <v>Wednesday</v>
          </cell>
          <cell r="C183"/>
          <cell r="D183"/>
          <cell r="E183"/>
          <cell r="F183"/>
          <cell r="G183"/>
          <cell r="H183"/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  <cell r="S183"/>
          <cell r="T183"/>
          <cell r="V183"/>
          <cell r="W183"/>
          <cell r="X183"/>
          <cell r="Y183"/>
          <cell r="AA183"/>
          <cell r="AB183"/>
          <cell r="AC183"/>
          <cell r="AD183"/>
          <cell r="AE183"/>
          <cell r="AG183"/>
        </row>
        <row r="184">
          <cell r="A184">
            <v>43355</v>
          </cell>
          <cell r="B184" t="str">
            <v>Thursday</v>
          </cell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  <cell r="S184"/>
          <cell r="T184"/>
          <cell r="V184"/>
          <cell r="W184"/>
          <cell r="X184"/>
          <cell r="Y184"/>
          <cell r="AA184"/>
          <cell r="AB184"/>
          <cell r="AC184"/>
          <cell r="AD184"/>
          <cell r="AE184"/>
          <cell r="AG184"/>
        </row>
        <row r="185">
          <cell r="A185">
            <v>43356</v>
          </cell>
          <cell r="B185" t="str">
            <v>Friday</v>
          </cell>
          <cell r="C185"/>
          <cell r="D185"/>
          <cell r="E185"/>
          <cell r="F185"/>
          <cell r="G185"/>
          <cell r="H185"/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  <cell r="S185"/>
          <cell r="T185"/>
          <cell r="V185"/>
          <cell r="W185"/>
          <cell r="X185"/>
          <cell r="Y185"/>
          <cell r="AA185"/>
          <cell r="AB185"/>
          <cell r="AC185"/>
          <cell r="AD185"/>
          <cell r="AE185"/>
          <cell r="AG185"/>
        </row>
        <row r="186">
          <cell r="A186">
            <v>43357</v>
          </cell>
          <cell r="B186" t="str">
            <v>Monday</v>
          </cell>
          <cell r="C186"/>
          <cell r="D186"/>
          <cell r="E186"/>
          <cell r="F186"/>
          <cell r="G186"/>
          <cell r="H186"/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  <cell r="S186"/>
          <cell r="T186"/>
          <cell r="V186"/>
          <cell r="W186"/>
          <cell r="X186"/>
          <cell r="Y186"/>
          <cell r="AA186"/>
          <cell r="AB186"/>
          <cell r="AC186"/>
          <cell r="AD186"/>
          <cell r="AE186"/>
          <cell r="AG186"/>
        </row>
        <row r="187">
          <cell r="A187">
            <v>43360</v>
          </cell>
          <cell r="B187" t="str">
            <v>Tuesday</v>
          </cell>
          <cell r="C187"/>
          <cell r="D187"/>
          <cell r="E187"/>
          <cell r="F187"/>
          <cell r="G187"/>
          <cell r="H187"/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  <cell r="S187"/>
          <cell r="T187"/>
          <cell r="V187"/>
          <cell r="W187"/>
          <cell r="X187"/>
          <cell r="Y187"/>
          <cell r="AA187"/>
          <cell r="AB187"/>
          <cell r="AC187"/>
          <cell r="AD187"/>
          <cell r="AE187"/>
          <cell r="AG187"/>
        </row>
        <row r="188">
          <cell r="A188">
            <v>43361</v>
          </cell>
          <cell r="B188" t="str">
            <v>Wednesday</v>
          </cell>
          <cell r="C188"/>
          <cell r="D188"/>
          <cell r="E188"/>
          <cell r="F188"/>
          <cell r="G188"/>
          <cell r="H188"/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  <cell r="S188"/>
          <cell r="T188"/>
          <cell r="V188"/>
          <cell r="W188"/>
          <cell r="X188"/>
          <cell r="Y188"/>
          <cell r="AA188"/>
          <cell r="AB188"/>
          <cell r="AC188"/>
          <cell r="AD188"/>
          <cell r="AE188"/>
          <cell r="AG188"/>
        </row>
        <row r="189">
          <cell r="A189">
            <v>43362</v>
          </cell>
          <cell r="B189" t="str">
            <v>Thursday</v>
          </cell>
          <cell r="C189"/>
          <cell r="D189"/>
          <cell r="E189"/>
          <cell r="F189"/>
          <cell r="G189"/>
          <cell r="H189"/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  <cell r="S189"/>
          <cell r="T189"/>
          <cell r="V189"/>
          <cell r="W189"/>
          <cell r="X189"/>
          <cell r="Y189"/>
          <cell r="AA189"/>
          <cell r="AB189"/>
          <cell r="AC189"/>
          <cell r="AD189"/>
          <cell r="AE189"/>
          <cell r="AG189"/>
        </row>
        <row r="190">
          <cell r="A190">
            <v>43363</v>
          </cell>
          <cell r="B190" t="str">
            <v>Friday</v>
          </cell>
          <cell r="C190"/>
          <cell r="D190"/>
          <cell r="E190"/>
          <cell r="F190"/>
          <cell r="G190"/>
          <cell r="H190"/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  <cell r="S190"/>
          <cell r="T190"/>
          <cell r="V190"/>
          <cell r="W190"/>
          <cell r="X190"/>
          <cell r="Y190"/>
          <cell r="AA190"/>
          <cell r="AB190"/>
          <cell r="AC190"/>
          <cell r="AD190"/>
          <cell r="AE190"/>
          <cell r="AG190"/>
        </row>
        <row r="191">
          <cell r="A191">
            <v>43364</v>
          </cell>
          <cell r="B191" t="str">
            <v>Monday</v>
          </cell>
          <cell r="C191"/>
          <cell r="D191"/>
          <cell r="E191"/>
          <cell r="F191"/>
          <cell r="G191"/>
          <cell r="H191"/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  <cell r="S191"/>
          <cell r="T191"/>
          <cell r="V191"/>
          <cell r="W191"/>
          <cell r="X191"/>
          <cell r="Y191"/>
          <cell r="AA191"/>
          <cell r="AB191"/>
          <cell r="AC191"/>
          <cell r="AD191"/>
          <cell r="AE191"/>
          <cell r="AG191"/>
        </row>
        <row r="192">
          <cell r="A192">
            <v>43367</v>
          </cell>
          <cell r="B192" t="str">
            <v>Tuesday</v>
          </cell>
          <cell r="C192"/>
          <cell r="D192"/>
          <cell r="E192"/>
          <cell r="F192"/>
          <cell r="G192"/>
          <cell r="H192"/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  <cell r="S192"/>
          <cell r="T192"/>
          <cell r="V192"/>
          <cell r="W192"/>
          <cell r="X192"/>
          <cell r="Y192"/>
          <cell r="AA192"/>
          <cell r="AB192"/>
          <cell r="AC192"/>
          <cell r="AD192"/>
          <cell r="AE192"/>
          <cell r="AG192"/>
        </row>
        <row r="193">
          <cell r="A193">
            <v>43368</v>
          </cell>
          <cell r="B193" t="str">
            <v>Wednesday</v>
          </cell>
          <cell r="C193"/>
          <cell r="D193"/>
          <cell r="E193"/>
          <cell r="F193"/>
          <cell r="G193"/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  <cell r="S193"/>
          <cell r="T193"/>
          <cell r="V193"/>
          <cell r="W193"/>
          <cell r="X193"/>
          <cell r="Y193"/>
          <cell r="AA193"/>
          <cell r="AB193"/>
          <cell r="AC193"/>
          <cell r="AD193"/>
          <cell r="AE193"/>
          <cell r="AG193"/>
        </row>
        <row r="194">
          <cell r="A194">
            <v>43369</v>
          </cell>
          <cell r="B194" t="str">
            <v>Thursday</v>
          </cell>
          <cell r="C194"/>
          <cell r="D194"/>
          <cell r="E194"/>
          <cell r="F194"/>
          <cell r="G194"/>
          <cell r="H194"/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  <cell r="S194"/>
          <cell r="T194"/>
          <cell r="V194"/>
          <cell r="W194"/>
          <cell r="X194"/>
          <cell r="Y194"/>
          <cell r="AA194"/>
          <cell r="AB194"/>
          <cell r="AC194"/>
          <cell r="AD194"/>
          <cell r="AE194"/>
          <cell r="AG194"/>
        </row>
        <row r="195">
          <cell r="A195">
            <v>43370</v>
          </cell>
          <cell r="B195" t="str">
            <v>Friday</v>
          </cell>
          <cell r="C195"/>
          <cell r="D195"/>
          <cell r="E195"/>
          <cell r="F195"/>
          <cell r="G195"/>
          <cell r="H195"/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  <cell r="S195"/>
          <cell r="T195"/>
          <cell r="V195"/>
          <cell r="W195"/>
          <cell r="X195"/>
          <cell r="Y195"/>
          <cell r="AA195"/>
          <cell r="AB195"/>
          <cell r="AC195"/>
          <cell r="AD195"/>
          <cell r="AE195"/>
          <cell r="AG195"/>
        </row>
        <row r="196">
          <cell r="A196">
            <v>43371</v>
          </cell>
          <cell r="B196" t="str">
            <v>Monday</v>
          </cell>
          <cell r="C196" t="str">
            <v>Public Holiday</v>
          </cell>
          <cell r="D196" t="str">
            <v>Public Holiday</v>
          </cell>
          <cell r="E196" t="str">
            <v>Public Holiday</v>
          </cell>
          <cell r="F196" t="str">
            <v>Public Holiday</v>
          </cell>
          <cell r="G196" t="str">
            <v>Public Holiday</v>
          </cell>
          <cell r="H196" t="str">
            <v>Public Holiday</v>
          </cell>
          <cell r="I196" t="str">
            <v>Public Holiday</v>
          </cell>
          <cell r="J196" t="str">
            <v>Public Holiday</v>
          </cell>
          <cell r="K196" t="str">
            <v>Public Holiday</v>
          </cell>
          <cell r="L196" t="str">
            <v>Public Holiday</v>
          </cell>
          <cell r="M196" t="str">
            <v>Public Holiday</v>
          </cell>
          <cell r="N196" t="str">
            <v>Public Holiday</v>
          </cell>
          <cell r="O196" t="str">
            <v>Public Holiday</v>
          </cell>
          <cell r="P196"/>
          <cell r="Q196"/>
          <cell r="R196"/>
          <cell r="S196"/>
          <cell r="T196"/>
          <cell r="V196"/>
          <cell r="W196"/>
          <cell r="X196"/>
          <cell r="Y196"/>
          <cell r="AA196"/>
          <cell r="AB196"/>
          <cell r="AC196"/>
          <cell r="AD196"/>
          <cell r="AE196"/>
          <cell r="AG196"/>
        </row>
        <row r="197">
          <cell r="A197">
            <v>43374</v>
          </cell>
          <cell r="B197" t="str">
            <v>Tuesday</v>
          </cell>
          <cell r="C197" t="str">
            <v>Obaid</v>
          </cell>
          <cell r="D197" t="str">
            <v>Berenice</v>
          </cell>
          <cell r="E197" t="str">
            <v>Golriz</v>
          </cell>
          <cell r="F197" t="str">
            <v>Alla</v>
          </cell>
          <cell r="G197" t="str">
            <v>A.Ho</v>
          </cell>
          <cell r="H197" t="str">
            <v>Angela</v>
          </cell>
          <cell r="I197" t="str">
            <v>Phuong</v>
          </cell>
          <cell r="J197" t="str">
            <v>S.Rajendra</v>
          </cell>
          <cell r="K197" t="str">
            <v>AndrewL</v>
          </cell>
          <cell r="L197" t="str">
            <v>Therese</v>
          </cell>
          <cell r="M197" t="str">
            <v>qq</v>
          </cell>
          <cell r="N197" t="str">
            <v>qq</v>
          </cell>
          <cell r="O197"/>
          <cell r="P197"/>
          <cell r="Q197"/>
          <cell r="R197"/>
          <cell r="S197"/>
          <cell r="T197"/>
          <cell r="V197"/>
          <cell r="W197"/>
          <cell r="X197"/>
          <cell r="Y197"/>
          <cell r="AA197"/>
          <cell r="AB197"/>
          <cell r="AC197"/>
          <cell r="AD197"/>
          <cell r="AE197"/>
          <cell r="AG197"/>
        </row>
        <row r="198">
          <cell r="A198">
            <v>43375</v>
          </cell>
          <cell r="B198" t="str">
            <v>Wednesday</v>
          </cell>
          <cell r="C198" t="str">
            <v>Obaid</v>
          </cell>
          <cell r="D198" t="str">
            <v>Berenice</v>
          </cell>
          <cell r="E198" t="str">
            <v>Golriz</v>
          </cell>
          <cell r="F198" t="str">
            <v>Alla</v>
          </cell>
          <cell r="G198" t="str">
            <v>A.Ho</v>
          </cell>
          <cell r="H198" t="str">
            <v>V.Shen</v>
          </cell>
          <cell r="I198" t="str">
            <v>Phuong/Yolanda</v>
          </cell>
          <cell r="J198" t="str">
            <v>S.Rajendra</v>
          </cell>
          <cell r="K198" t="str">
            <v>AndrewL/L.Jedwab</v>
          </cell>
          <cell r="L198" t="str">
            <v>Therese</v>
          </cell>
          <cell r="M198" t="str">
            <v>qq</v>
          </cell>
          <cell r="N198" t="str">
            <v>qq</v>
          </cell>
          <cell r="O198"/>
          <cell r="P198"/>
          <cell r="Q198"/>
          <cell r="R198"/>
          <cell r="S198"/>
          <cell r="T198"/>
          <cell r="V198"/>
          <cell r="W198"/>
          <cell r="X198"/>
          <cell r="Y198"/>
          <cell r="AA198"/>
          <cell r="AB198"/>
          <cell r="AC198"/>
          <cell r="AD198"/>
          <cell r="AE198"/>
          <cell r="AG198"/>
        </row>
        <row r="199">
          <cell r="A199">
            <v>43376</v>
          </cell>
          <cell r="B199" t="str">
            <v>Thursday</v>
          </cell>
          <cell r="C199" t="str">
            <v>Obaid</v>
          </cell>
          <cell r="D199" t="str">
            <v>Berenice</v>
          </cell>
          <cell r="E199" t="str">
            <v>M.Tang</v>
          </cell>
          <cell r="F199" t="str">
            <v>qq</v>
          </cell>
          <cell r="G199" t="str">
            <v>A.Ho</v>
          </cell>
          <cell r="H199" t="str">
            <v>Li-Ling</v>
          </cell>
          <cell r="I199" t="str">
            <v>Phuong</v>
          </cell>
          <cell r="J199" t="str">
            <v>Phuong</v>
          </cell>
          <cell r="K199" t="str">
            <v>AndrewL</v>
          </cell>
          <cell r="L199" t="str">
            <v>Therese</v>
          </cell>
          <cell r="M199" t="str">
            <v>qq</v>
          </cell>
          <cell r="N199" t="str">
            <v>qq</v>
          </cell>
          <cell r="O199"/>
          <cell r="P199"/>
          <cell r="Q199"/>
          <cell r="R199"/>
          <cell r="S199"/>
          <cell r="T199"/>
          <cell r="V199"/>
          <cell r="W199"/>
          <cell r="X199"/>
          <cell r="Y199"/>
          <cell r="AA199"/>
          <cell r="AB199"/>
          <cell r="AC199"/>
          <cell r="AD199"/>
          <cell r="AE199"/>
          <cell r="AG199"/>
        </row>
        <row r="200">
          <cell r="A200">
            <v>43377</v>
          </cell>
          <cell r="B200" t="str">
            <v>Friday</v>
          </cell>
          <cell r="C200" t="str">
            <v>Obaid</v>
          </cell>
          <cell r="D200" t="str">
            <v>Berenice</v>
          </cell>
          <cell r="E200" t="str">
            <v>M.Tang</v>
          </cell>
          <cell r="F200" t="str">
            <v>Alla</v>
          </cell>
          <cell r="G200" t="str">
            <v>A.Ho</v>
          </cell>
          <cell r="H200" t="str">
            <v>V.Shen</v>
          </cell>
          <cell r="I200" t="str">
            <v>Phuong</v>
          </cell>
          <cell r="J200" t="str">
            <v>S.Rajendra</v>
          </cell>
          <cell r="K200" t="str">
            <v>AndrewL</v>
          </cell>
          <cell r="L200" t="str">
            <v>Therese</v>
          </cell>
          <cell r="M200" t="str">
            <v>qq</v>
          </cell>
          <cell r="N200" t="str">
            <v>qq</v>
          </cell>
          <cell r="O200"/>
          <cell r="P200"/>
          <cell r="Q200"/>
          <cell r="R200"/>
          <cell r="S200"/>
          <cell r="T200"/>
          <cell r="V200"/>
          <cell r="W200"/>
          <cell r="X200"/>
          <cell r="Y200"/>
          <cell r="AA200"/>
          <cell r="AB200"/>
          <cell r="AC200"/>
          <cell r="AD200"/>
          <cell r="AE200"/>
          <cell r="AG200"/>
        </row>
        <row r="201">
          <cell r="A201">
            <v>43378</v>
          </cell>
          <cell r="B201" t="str">
            <v>Monday</v>
          </cell>
          <cell r="C201" t="str">
            <v>Obaid</v>
          </cell>
          <cell r="D201" t="str">
            <v>Berenice</v>
          </cell>
          <cell r="E201" t="str">
            <v>M.Tang</v>
          </cell>
          <cell r="F201" t="str">
            <v>qq</v>
          </cell>
          <cell r="G201" t="str">
            <v>A.Ho</v>
          </cell>
          <cell r="H201" t="str">
            <v>V.Shen</v>
          </cell>
          <cell r="I201" t="str">
            <v>Phuong</v>
          </cell>
          <cell r="J201" t="str">
            <v>S.Rajendra</v>
          </cell>
          <cell r="K201" t="str">
            <v>AndrewL</v>
          </cell>
          <cell r="L201" t="str">
            <v>Therese</v>
          </cell>
          <cell r="M201" t="str">
            <v>qq</v>
          </cell>
          <cell r="N201" t="str">
            <v>qq</v>
          </cell>
          <cell r="O201"/>
          <cell r="P201"/>
          <cell r="Q201"/>
          <cell r="R201"/>
          <cell r="S201"/>
          <cell r="T201"/>
          <cell r="V201"/>
          <cell r="W201"/>
          <cell r="X201"/>
          <cell r="Y201"/>
          <cell r="AA201"/>
          <cell r="AB201"/>
          <cell r="AC201"/>
          <cell r="AD201"/>
          <cell r="AE201"/>
          <cell r="AG201"/>
        </row>
        <row r="202">
          <cell r="A202">
            <v>43381</v>
          </cell>
          <cell r="B202" t="str">
            <v>Tuesday</v>
          </cell>
          <cell r="C202" t="str">
            <v>Obaid</v>
          </cell>
          <cell r="D202" t="str">
            <v>Li-Ling</v>
          </cell>
          <cell r="E202" t="str">
            <v>M.Tang</v>
          </cell>
          <cell r="F202" t="str">
            <v>Alla</v>
          </cell>
          <cell r="G202" t="str">
            <v>A.Ho</v>
          </cell>
          <cell r="H202" t="str">
            <v>K.Josevska</v>
          </cell>
          <cell r="I202" t="str">
            <v>Phuong</v>
          </cell>
          <cell r="J202" t="str">
            <v>S.Rajendra</v>
          </cell>
          <cell r="K202" t="str">
            <v>AndrewL</v>
          </cell>
          <cell r="L202" t="str">
            <v>Therese</v>
          </cell>
          <cell r="M202" t="str">
            <v>qq</v>
          </cell>
          <cell r="N202" t="str">
            <v>qq</v>
          </cell>
          <cell r="O202" t="str">
            <v>Yolanda</v>
          </cell>
          <cell r="P202"/>
          <cell r="Q202"/>
          <cell r="R202"/>
          <cell r="S202"/>
          <cell r="T202"/>
          <cell r="V202"/>
          <cell r="W202"/>
          <cell r="X202"/>
          <cell r="Y202"/>
          <cell r="AA202"/>
          <cell r="AB202"/>
          <cell r="AC202"/>
          <cell r="AD202"/>
          <cell r="AE202"/>
          <cell r="AG202"/>
        </row>
        <row r="203">
          <cell r="A203">
            <v>43382</v>
          </cell>
          <cell r="B203" t="str">
            <v>Wednesday</v>
          </cell>
          <cell r="C203" t="str">
            <v>Obaid</v>
          </cell>
          <cell r="D203" t="str">
            <v>M.Lu</v>
          </cell>
          <cell r="E203" t="str">
            <v>Golriz</v>
          </cell>
          <cell r="F203" t="str">
            <v>Alla</v>
          </cell>
          <cell r="G203" t="str">
            <v>A.Ho</v>
          </cell>
          <cell r="H203" t="str">
            <v>K.Josevska</v>
          </cell>
          <cell r="I203" t="str">
            <v>Phuong</v>
          </cell>
          <cell r="J203" t="str">
            <v>S.Rajendra</v>
          </cell>
          <cell r="K203" t="str">
            <v>AndrewL</v>
          </cell>
          <cell r="L203" t="str">
            <v>Therese</v>
          </cell>
          <cell r="M203" t="str">
            <v>qq</v>
          </cell>
          <cell r="N203" t="str">
            <v>qq</v>
          </cell>
          <cell r="O203" t="str">
            <v>qq</v>
          </cell>
          <cell r="P203"/>
          <cell r="Q203"/>
          <cell r="R203"/>
          <cell r="S203"/>
          <cell r="T203"/>
          <cell r="V203"/>
          <cell r="W203"/>
          <cell r="X203"/>
          <cell r="Y203"/>
          <cell r="AA203"/>
          <cell r="AB203"/>
          <cell r="AC203"/>
          <cell r="AD203"/>
          <cell r="AE203"/>
          <cell r="AG203"/>
        </row>
        <row r="204">
          <cell r="A204">
            <v>43383</v>
          </cell>
          <cell r="B204" t="str">
            <v>Thursday</v>
          </cell>
          <cell r="C204" t="str">
            <v>Obaid</v>
          </cell>
          <cell r="D204" t="str">
            <v>Li-Ling</v>
          </cell>
          <cell r="E204" t="str">
            <v>M.Tang</v>
          </cell>
          <cell r="F204" t="str">
            <v>qq</v>
          </cell>
          <cell r="G204" t="str">
            <v>A.Ho</v>
          </cell>
          <cell r="H204" t="str">
            <v>K.Josevska</v>
          </cell>
          <cell r="I204" t="str">
            <v>Phuong</v>
          </cell>
          <cell r="J204" t="str">
            <v>Phuong</v>
          </cell>
          <cell r="K204" t="str">
            <v>AndrewL</v>
          </cell>
          <cell r="L204" t="str">
            <v>Therese</v>
          </cell>
          <cell r="M204" t="str">
            <v>qq</v>
          </cell>
          <cell r="N204" t="str">
            <v>qq</v>
          </cell>
          <cell r="O204" t="str">
            <v>qq</v>
          </cell>
          <cell r="P204"/>
          <cell r="Q204"/>
          <cell r="R204"/>
          <cell r="S204"/>
          <cell r="T204"/>
          <cell r="V204"/>
          <cell r="W204"/>
          <cell r="X204"/>
          <cell r="Y204"/>
          <cell r="AA204"/>
          <cell r="AB204"/>
          <cell r="AC204"/>
          <cell r="AD204"/>
          <cell r="AE204"/>
          <cell r="AG204"/>
        </row>
        <row r="205">
          <cell r="A205">
            <v>43384</v>
          </cell>
          <cell r="B205" t="str">
            <v>Friday</v>
          </cell>
          <cell r="C205" t="str">
            <v>Alla</v>
          </cell>
          <cell r="D205" t="str">
            <v>Li-Ling</v>
          </cell>
          <cell r="E205" t="str">
            <v>M.Tang</v>
          </cell>
          <cell r="F205" t="str">
            <v>M.Lu</v>
          </cell>
          <cell r="G205" t="str">
            <v>A.Ho</v>
          </cell>
          <cell r="H205" t="str">
            <v>K.Josevska</v>
          </cell>
          <cell r="I205" t="str">
            <v>Phuong</v>
          </cell>
          <cell r="J205" t="str">
            <v>S.Rajendra</v>
          </cell>
          <cell r="K205" t="str">
            <v>AndrewL</v>
          </cell>
          <cell r="L205" t="str">
            <v>Therese</v>
          </cell>
          <cell r="M205" t="str">
            <v>qq</v>
          </cell>
          <cell r="N205" t="str">
            <v>qq</v>
          </cell>
          <cell r="O205" t="str">
            <v>qq</v>
          </cell>
          <cell r="P205"/>
          <cell r="Q205"/>
          <cell r="R205"/>
          <cell r="S205"/>
          <cell r="T205"/>
          <cell r="V205"/>
          <cell r="W205"/>
          <cell r="X205"/>
          <cell r="Y205"/>
          <cell r="AA205"/>
          <cell r="AB205"/>
          <cell r="AC205"/>
          <cell r="AD205"/>
          <cell r="AE205"/>
          <cell r="AG205"/>
        </row>
        <row r="206">
          <cell r="A206">
            <v>43385</v>
          </cell>
          <cell r="B206" t="str">
            <v>Monday</v>
          </cell>
          <cell r="C206" t="str">
            <v>Obaid</v>
          </cell>
          <cell r="D206" t="str">
            <v>M.Lu</v>
          </cell>
          <cell r="E206" t="str">
            <v>M.Tang</v>
          </cell>
          <cell r="F206" t="str">
            <v>qq</v>
          </cell>
          <cell r="G206" t="str">
            <v>A.Ho</v>
          </cell>
          <cell r="H206" t="str">
            <v>K.Josevska</v>
          </cell>
          <cell r="I206" t="str">
            <v>Phuong</v>
          </cell>
          <cell r="J206" t="str">
            <v>S.Rajendra</v>
          </cell>
          <cell r="K206" t="str">
            <v>AndrewL</v>
          </cell>
          <cell r="L206" t="str">
            <v>Therese</v>
          </cell>
          <cell r="M206" t="str">
            <v>qq</v>
          </cell>
          <cell r="N206" t="str">
            <v>qq</v>
          </cell>
          <cell r="O206" t="str">
            <v>qq</v>
          </cell>
          <cell r="P206"/>
          <cell r="Q206"/>
          <cell r="R206"/>
          <cell r="S206"/>
          <cell r="T206"/>
          <cell r="V206"/>
          <cell r="W206"/>
          <cell r="X206"/>
          <cell r="Y206"/>
          <cell r="AA206"/>
          <cell r="AB206"/>
          <cell r="AC206"/>
          <cell r="AD206"/>
          <cell r="AE206"/>
          <cell r="AG206"/>
        </row>
        <row r="207">
          <cell r="A207">
            <v>43388</v>
          </cell>
          <cell r="B207" t="str">
            <v>Tuesday</v>
          </cell>
          <cell r="C207" t="str">
            <v>Obaid</v>
          </cell>
          <cell r="D207" t="str">
            <v>Li-Ling</v>
          </cell>
          <cell r="E207" t="str">
            <v>M.Tang</v>
          </cell>
          <cell r="F207" t="str">
            <v>Golriz</v>
          </cell>
          <cell r="G207" t="str">
            <v>A.Ho</v>
          </cell>
          <cell r="H207" t="str">
            <v>K.Josevska</v>
          </cell>
          <cell r="I207" t="str">
            <v>Phuong</v>
          </cell>
          <cell r="J207" t="str">
            <v>S.Rajendra</v>
          </cell>
          <cell r="K207" t="str">
            <v>AndrewL</v>
          </cell>
          <cell r="L207" t="str">
            <v>Therese</v>
          </cell>
          <cell r="M207" t="str">
            <v>Victoria</v>
          </cell>
          <cell r="N207" t="str">
            <v>qq</v>
          </cell>
          <cell r="O207"/>
          <cell r="P207"/>
          <cell r="Q207"/>
          <cell r="R207"/>
          <cell r="S207"/>
          <cell r="T207"/>
          <cell r="V207"/>
          <cell r="W207"/>
          <cell r="X207"/>
          <cell r="Y207"/>
          <cell r="AA207"/>
          <cell r="AB207"/>
          <cell r="AC207"/>
          <cell r="AD207"/>
          <cell r="AE207"/>
          <cell r="AG207"/>
        </row>
        <row r="208">
          <cell r="A208">
            <v>43389</v>
          </cell>
          <cell r="B208" t="str">
            <v>Wednesday</v>
          </cell>
          <cell r="C208" t="str">
            <v>Obaid</v>
          </cell>
          <cell r="D208" t="str">
            <v>V.Shen</v>
          </cell>
          <cell r="E208" t="str">
            <v>Golriz</v>
          </cell>
          <cell r="F208" t="str">
            <v>Alla</v>
          </cell>
          <cell r="G208" t="str">
            <v>A.Ho</v>
          </cell>
          <cell r="H208" t="str">
            <v>K.Josevska</v>
          </cell>
          <cell r="I208" t="str">
            <v>Phuong</v>
          </cell>
          <cell r="J208" t="str">
            <v>S.Rajendra</v>
          </cell>
          <cell r="K208" t="str">
            <v>AndrewL</v>
          </cell>
          <cell r="L208" t="str">
            <v>Therese</v>
          </cell>
          <cell r="M208" t="str">
            <v>Victoria</v>
          </cell>
          <cell r="N208" t="str">
            <v>qq</v>
          </cell>
          <cell r="O208"/>
          <cell r="P208"/>
          <cell r="Q208"/>
          <cell r="R208"/>
          <cell r="S208"/>
          <cell r="T208"/>
          <cell r="V208"/>
          <cell r="W208"/>
          <cell r="X208"/>
          <cell r="Y208"/>
          <cell r="AA208"/>
          <cell r="AB208"/>
          <cell r="AC208"/>
          <cell r="AD208"/>
          <cell r="AE208"/>
          <cell r="AG208"/>
        </row>
        <row r="209">
          <cell r="A209">
            <v>43390</v>
          </cell>
          <cell r="B209" t="str">
            <v>Thursday</v>
          </cell>
          <cell r="C209" t="str">
            <v>Obaid</v>
          </cell>
          <cell r="D209" t="str">
            <v>Li-Ling</v>
          </cell>
          <cell r="E209" t="str">
            <v>M.Tang</v>
          </cell>
          <cell r="F209" t="str">
            <v>qq</v>
          </cell>
          <cell r="G209" t="str">
            <v>A.Ho</v>
          </cell>
          <cell r="H209" t="str">
            <v>K.Josevska</v>
          </cell>
          <cell r="I209" t="str">
            <v>Phuong</v>
          </cell>
          <cell r="J209" t="str">
            <v>Phuong</v>
          </cell>
          <cell r="K209" t="str">
            <v>V.Shen</v>
          </cell>
          <cell r="L209" t="str">
            <v>Therese</v>
          </cell>
          <cell r="M209" t="str">
            <v>Victoria</v>
          </cell>
          <cell r="N209" t="str">
            <v>qq</v>
          </cell>
          <cell r="O209"/>
          <cell r="P209"/>
          <cell r="Q209"/>
          <cell r="R209"/>
          <cell r="S209"/>
          <cell r="T209"/>
          <cell r="V209"/>
          <cell r="W209"/>
          <cell r="X209"/>
          <cell r="Y209"/>
          <cell r="AA209"/>
          <cell r="AB209"/>
          <cell r="AC209"/>
          <cell r="AD209"/>
          <cell r="AE209"/>
          <cell r="AG209"/>
        </row>
        <row r="210">
          <cell r="A210">
            <v>43391</v>
          </cell>
          <cell r="B210" t="str">
            <v>Friday</v>
          </cell>
          <cell r="C210" t="str">
            <v>Obaid</v>
          </cell>
          <cell r="D210" t="str">
            <v>Li-Ling</v>
          </cell>
          <cell r="E210" t="str">
            <v>M.Tang</v>
          </cell>
          <cell r="F210" t="str">
            <v>Alla</v>
          </cell>
          <cell r="G210" t="str">
            <v>A.Ho</v>
          </cell>
          <cell r="H210" t="str">
            <v>L.Jedwab</v>
          </cell>
          <cell r="I210" t="str">
            <v>Phuong</v>
          </cell>
          <cell r="J210" t="str">
            <v>S.Rajendra</v>
          </cell>
          <cell r="K210" t="str">
            <v>AndrewL</v>
          </cell>
          <cell r="L210" t="str">
            <v>Therese</v>
          </cell>
          <cell r="M210" t="str">
            <v>Victoria</v>
          </cell>
          <cell r="N210" t="str">
            <v>qq</v>
          </cell>
          <cell r="O210"/>
          <cell r="P210"/>
          <cell r="Q210"/>
          <cell r="R210"/>
          <cell r="S210"/>
          <cell r="T210"/>
          <cell r="V210"/>
          <cell r="W210"/>
          <cell r="X210"/>
          <cell r="Y210"/>
          <cell r="AA210"/>
          <cell r="AB210"/>
          <cell r="AC210"/>
          <cell r="AD210"/>
          <cell r="AE210"/>
          <cell r="AG210"/>
        </row>
        <row r="211">
          <cell r="A211">
            <v>43392</v>
          </cell>
          <cell r="B211" t="str">
            <v>Monday</v>
          </cell>
          <cell r="C211" t="str">
            <v>Obaid</v>
          </cell>
          <cell r="D211" t="str">
            <v>Golriz</v>
          </cell>
          <cell r="E211" t="str">
            <v>M.Tang</v>
          </cell>
          <cell r="F211" t="str">
            <v>qq</v>
          </cell>
          <cell r="G211" t="str">
            <v>A.Ho</v>
          </cell>
          <cell r="H211" t="str">
            <v>K.Josevska</v>
          </cell>
          <cell r="I211" t="str">
            <v>Phuong</v>
          </cell>
          <cell r="J211" t="str">
            <v>S.Rajendra</v>
          </cell>
          <cell r="K211" t="str">
            <v>AndrewL</v>
          </cell>
          <cell r="L211" t="str">
            <v>Therese</v>
          </cell>
          <cell r="M211" t="str">
            <v>Victoria</v>
          </cell>
          <cell r="N211" t="str">
            <v>qq</v>
          </cell>
          <cell r="O211"/>
          <cell r="P211"/>
          <cell r="Q211"/>
          <cell r="R211"/>
          <cell r="S211"/>
          <cell r="T211"/>
          <cell r="V211"/>
          <cell r="W211"/>
          <cell r="X211"/>
          <cell r="Y211"/>
          <cell r="AA211"/>
          <cell r="AB211"/>
          <cell r="AC211"/>
          <cell r="AD211"/>
          <cell r="AE211"/>
          <cell r="AG211"/>
        </row>
        <row r="212">
          <cell r="A212">
            <v>43395</v>
          </cell>
          <cell r="B212" t="str">
            <v>Tuesday</v>
          </cell>
          <cell r="C212" t="str">
            <v>Obaid</v>
          </cell>
          <cell r="D212" t="str">
            <v>Li-Ling</v>
          </cell>
          <cell r="E212" t="str">
            <v>M.Tang</v>
          </cell>
          <cell r="F212" t="str">
            <v>Alla</v>
          </cell>
          <cell r="G212" t="str">
            <v>A.Ho</v>
          </cell>
          <cell r="H212" t="str">
            <v>K.Josevska</v>
          </cell>
          <cell r="I212" t="str">
            <v>Phuong</v>
          </cell>
          <cell r="J212" t="str">
            <v>S.Rajendra</v>
          </cell>
          <cell r="K212" t="str">
            <v>AndrewL</v>
          </cell>
          <cell r="L212" t="str">
            <v>Therese</v>
          </cell>
          <cell r="M212" t="str">
            <v>Victoria</v>
          </cell>
          <cell r="N212" t="str">
            <v>qq</v>
          </cell>
          <cell r="O212"/>
          <cell r="P212"/>
          <cell r="Q212"/>
          <cell r="R212"/>
          <cell r="S212"/>
          <cell r="T212"/>
          <cell r="V212"/>
          <cell r="W212"/>
          <cell r="X212"/>
          <cell r="Y212"/>
          <cell r="AA212"/>
          <cell r="AB212"/>
          <cell r="AC212"/>
          <cell r="AD212"/>
          <cell r="AE212"/>
          <cell r="AG212"/>
        </row>
        <row r="213">
          <cell r="A213">
            <v>43396</v>
          </cell>
          <cell r="B213" t="str">
            <v>Wednesday</v>
          </cell>
          <cell r="C213" t="str">
            <v>Obaid</v>
          </cell>
          <cell r="D213" t="str">
            <v>Li-Ling</v>
          </cell>
          <cell r="E213" t="str">
            <v>V.Shen</v>
          </cell>
          <cell r="F213" t="str">
            <v>Alla</v>
          </cell>
          <cell r="G213" t="str">
            <v>A.Ho</v>
          </cell>
          <cell r="H213" t="str">
            <v>K.Josevska</v>
          </cell>
          <cell r="I213" t="str">
            <v>Phuong</v>
          </cell>
          <cell r="J213" t="str">
            <v>S.Rajendra</v>
          </cell>
          <cell r="K213" t="str">
            <v>AndrewL</v>
          </cell>
          <cell r="L213" t="str">
            <v>Therese</v>
          </cell>
          <cell r="M213" t="str">
            <v>Victoria</v>
          </cell>
          <cell r="N213" t="str">
            <v>qq</v>
          </cell>
          <cell r="O213"/>
          <cell r="P213"/>
          <cell r="Q213"/>
          <cell r="R213"/>
          <cell r="S213"/>
          <cell r="T213"/>
          <cell r="V213"/>
          <cell r="W213"/>
          <cell r="X213"/>
          <cell r="Y213"/>
          <cell r="AA213"/>
          <cell r="AB213"/>
          <cell r="AC213"/>
          <cell r="AD213"/>
          <cell r="AE213"/>
          <cell r="AG213"/>
        </row>
        <row r="214">
          <cell r="A214">
            <v>43397</v>
          </cell>
          <cell r="B214" t="str">
            <v>Thursday</v>
          </cell>
          <cell r="C214" t="str">
            <v>V.Shen</v>
          </cell>
          <cell r="D214" t="str">
            <v>Li-Ling</v>
          </cell>
          <cell r="E214" t="str">
            <v>M.Tang</v>
          </cell>
          <cell r="F214" t="str">
            <v>qq</v>
          </cell>
          <cell r="G214" t="str">
            <v>A.Ho</v>
          </cell>
          <cell r="H214" t="str">
            <v>K.Josevska</v>
          </cell>
          <cell r="I214" t="str">
            <v>Phuong</v>
          </cell>
          <cell r="J214" t="str">
            <v>Phuong</v>
          </cell>
          <cell r="K214" t="str">
            <v>AndrewL</v>
          </cell>
          <cell r="L214" t="str">
            <v>Therese</v>
          </cell>
          <cell r="M214" t="str">
            <v>Victoria</v>
          </cell>
          <cell r="N214" t="str">
            <v>qq</v>
          </cell>
          <cell r="O214"/>
          <cell r="P214"/>
          <cell r="Q214"/>
          <cell r="R214"/>
          <cell r="S214"/>
          <cell r="T214"/>
          <cell r="V214"/>
          <cell r="W214"/>
          <cell r="X214"/>
          <cell r="Y214"/>
          <cell r="AA214"/>
          <cell r="AB214"/>
          <cell r="AC214"/>
          <cell r="AD214"/>
          <cell r="AE214"/>
          <cell r="AG214"/>
        </row>
        <row r="215">
          <cell r="A215">
            <v>43398</v>
          </cell>
          <cell r="B215" t="str">
            <v>Friday</v>
          </cell>
          <cell r="C215" t="str">
            <v>Obaid</v>
          </cell>
          <cell r="D215" t="str">
            <v>Li-Ling</v>
          </cell>
          <cell r="E215" t="str">
            <v>M.Tang</v>
          </cell>
          <cell r="F215" t="str">
            <v>Alla</v>
          </cell>
          <cell r="G215" t="str">
            <v>L.Jedwab</v>
          </cell>
          <cell r="H215" t="str">
            <v>K.Josevska</v>
          </cell>
          <cell r="I215" t="str">
            <v>Yolanda</v>
          </cell>
          <cell r="J215" t="str">
            <v>S.Rajendra</v>
          </cell>
          <cell r="K215" t="str">
            <v>AndrewL</v>
          </cell>
          <cell r="L215" t="str">
            <v>Therese</v>
          </cell>
          <cell r="M215" t="str">
            <v>Victoria</v>
          </cell>
          <cell r="N215" t="str">
            <v>qq</v>
          </cell>
          <cell r="O215"/>
          <cell r="P215"/>
          <cell r="Q215"/>
          <cell r="R215"/>
          <cell r="S215"/>
          <cell r="T215"/>
          <cell r="V215"/>
          <cell r="W215"/>
          <cell r="X215"/>
          <cell r="Y215"/>
          <cell r="AA215"/>
          <cell r="AB215"/>
          <cell r="AC215"/>
          <cell r="AD215"/>
          <cell r="AE215"/>
          <cell r="AG215"/>
        </row>
        <row r="216">
          <cell r="A216">
            <v>43399</v>
          </cell>
          <cell r="B216" t="str">
            <v>Monday</v>
          </cell>
          <cell r="C216" t="str">
            <v>Obaid</v>
          </cell>
          <cell r="D216" t="str">
            <v>V.Shen</v>
          </cell>
          <cell r="E216" t="str">
            <v>M.Tang</v>
          </cell>
          <cell r="F216" t="str">
            <v>qq</v>
          </cell>
          <cell r="G216" t="str">
            <v>L.Jedwab</v>
          </cell>
          <cell r="H216" t="str">
            <v>K.Josevska</v>
          </cell>
          <cell r="I216" t="str">
            <v>Phuong</v>
          </cell>
          <cell r="J216" t="str">
            <v>S.Rajendra</v>
          </cell>
          <cell r="K216" t="str">
            <v>AndrewL</v>
          </cell>
          <cell r="L216" t="str">
            <v>Therese</v>
          </cell>
          <cell r="M216" t="str">
            <v>qq</v>
          </cell>
          <cell r="N216" t="str">
            <v>qq</v>
          </cell>
          <cell r="O216"/>
          <cell r="P216"/>
          <cell r="Q216"/>
          <cell r="R216"/>
          <cell r="S216"/>
          <cell r="T216"/>
          <cell r="V216"/>
          <cell r="W216"/>
          <cell r="X216"/>
          <cell r="Y216"/>
          <cell r="AA216"/>
          <cell r="AB216"/>
          <cell r="AC216"/>
          <cell r="AD216"/>
          <cell r="AE216"/>
          <cell r="AG216"/>
        </row>
        <row r="217">
          <cell r="A217">
            <v>43402</v>
          </cell>
          <cell r="B217" t="str">
            <v>Tuesday</v>
          </cell>
          <cell r="C217" t="str">
            <v>Obaid</v>
          </cell>
          <cell r="D217" t="str">
            <v>Berenice</v>
          </cell>
          <cell r="E217" t="str">
            <v>M.Tang</v>
          </cell>
          <cell r="F217" t="str">
            <v>Alla</v>
          </cell>
          <cell r="G217" t="str">
            <v>A.Ho</v>
          </cell>
          <cell r="H217" t="str">
            <v>K.Josevska</v>
          </cell>
          <cell r="I217" t="str">
            <v>Phuong</v>
          </cell>
          <cell r="J217" t="str">
            <v>S.Rajendra</v>
          </cell>
          <cell r="K217" t="str">
            <v>AndrewL</v>
          </cell>
          <cell r="L217" t="str">
            <v>Therese</v>
          </cell>
          <cell r="M217" t="str">
            <v>qq</v>
          </cell>
          <cell r="N217" t="str">
            <v>qq</v>
          </cell>
          <cell r="O217"/>
          <cell r="P217"/>
          <cell r="Q217"/>
          <cell r="R217"/>
          <cell r="S217"/>
          <cell r="T217"/>
          <cell r="V217"/>
          <cell r="W217"/>
          <cell r="X217"/>
          <cell r="Y217"/>
          <cell r="AA217"/>
          <cell r="AB217"/>
          <cell r="AC217"/>
          <cell r="AD217"/>
          <cell r="AE217"/>
          <cell r="AG217"/>
        </row>
        <row r="218">
          <cell r="A218">
            <v>43403</v>
          </cell>
          <cell r="B218" t="str">
            <v>Wednesday</v>
          </cell>
          <cell r="C218" t="str">
            <v>Obaid</v>
          </cell>
          <cell r="D218" t="str">
            <v>Berenice</v>
          </cell>
          <cell r="E218" t="str">
            <v>V.Shen</v>
          </cell>
          <cell r="F218" t="str">
            <v>Alla</v>
          </cell>
          <cell r="G218" t="str">
            <v>L.Jedwab</v>
          </cell>
          <cell r="H218" t="str">
            <v>K.Josevska</v>
          </cell>
          <cell r="I218" t="str">
            <v>Phuong</v>
          </cell>
          <cell r="J218" t="str">
            <v>S.Rajendra</v>
          </cell>
          <cell r="K218" t="str">
            <v>AndrewL</v>
          </cell>
          <cell r="L218" t="str">
            <v>Therese</v>
          </cell>
          <cell r="M218" t="str">
            <v>Victoria</v>
          </cell>
          <cell r="N218" t="str">
            <v>qq</v>
          </cell>
          <cell r="O218"/>
          <cell r="P218"/>
          <cell r="Q218"/>
          <cell r="R218"/>
          <cell r="S218"/>
          <cell r="T218"/>
          <cell r="V218"/>
          <cell r="W218"/>
          <cell r="X218"/>
          <cell r="Y218"/>
          <cell r="AA218"/>
          <cell r="AB218"/>
          <cell r="AC218"/>
          <cell r="AD218"/>
          <cell r="AE218"/>
          <cell r="AG218"/>
        </row>
        <row r="219">
          <cell r="A219">
            <v>43404</v>
          </cell>
          <cell r="B219" t="str">
            <v>Thursday</v>
          </cell>
          <cell r="C219" t="str">
            <v>Obaid</v>
          </cell>
          <cell r="D219" t="str">
            <v>Berenice</v>
          </cell>
          <cell r="E219" t="str">
            <v>M.Tang</v>
          </cell>
          <cell r="F219" t="str">
            <v>qq</v>
          </cell>
          <cell r="G219" t="str">
            <v>A.Ho</v>
          </cell>
          <cell r="H219" t="str">
            <v>K.Josevska</v>
          </cell>
          <cell r="I219" t="str">
            <v>Phuong</v>
          </cell>
          <cell r="J219" t="str">
            <v>Phuong</v>
          </cell>
          <cell r="K219" t="str">
            <v>AndrewL</v>
          </cell>
          <cell r="L219" t="str">
            <v>Therese</v>
          </cell>
          <cell r="M219" t="str">
            <v>Victoria</v>
          </cell>
          <cell r="N219" t="str">
            <v>qq</v>
          </cell>
          <cell r="O219"/>
          <cell r="P219"/>
          <cell r="Q219"/>
          <cell r="R219"/>
          <cell r="S219"/>
          <cell r="T219"/>
          <cell r="V219"/>
          <cell r="W219"/>
          <cell r="X219"/>
          <cell r="Y219"/>
          <cell r="AA219"/>
          <cell r="AB219"/>
          <cell r="AC219"/>
          <cell r="AD219"/>
          <cell r="AE219"/>
          <cell r="AG219"/>
        </row>
        <row r="220">
          <cell r="A220">
            <v>43405</v>
          </cell>
          <cell r="B220" t="str">
            <v>Friday</v>
          </cell>
          <cell r="C220" t="str">
            <v>Obaid</v>
          </cell>
          <cell r="D220" t="str">
            <v>Berenice</v>
          </cell>
          <cell r="E220" t="str">
            <v>M.Tang</v>
          </cell>
          <cell r="F220" t="str">
            <v>Alla</v>
          </cell>
          <cell r="G220" t="str">
            <v>V.Shen</v>
          </cell>
          <cell r="H220" t="str">
            <v>L.Jedwab</v>
          </cell>
          <cell r="I220" t="str">
            <v>Phuong</v>
          </cell>
          <cell r="J220" t="str">
            <v>S.Rajendra</v>
          </cell>
          <cell r="K220" t="str">
            <v>AndrewL</v>
          </cell>
          <cell r="L220" t="str">
            <v>Therese</v>
          </cell>
          <cell r="M220" t="str">
            <v>Victoria</v>
          </cell>
          <cell r="N220" t="str">
            <v>qq</v>
          </cell>
          <cell r="O220"/>
          <cell r="P220"/>
          <cell r="Q220"/>
          <cell r="R220"/>
          <cell r="S220"/>
          <cell r="T220"/>
          <cell r="V220"/>
          <cell r="W220"/>
          <cell r="X220"/>
          <cell r="Y220"/>
          <cell r="AA220"/>
          <cell r="AB220"/>
          <cell r="AC220"/>
          <cell r="AD220"/>
          <cell r="AE220"/>
          <cell r="AG220"/>
        </row>
        <row r="221">
          <cell r="A221">
            <v>43406</v>
          </cell>
          <cell r="B221" t="str">
            <v>Monday</v>
          </cell>
          <cell r="C221" t="str">
            <v>Obaid</v>
          </cell>
          <cell r="D221" t="str">
            <v>Berenice</v>
          </cell>
          <cell r="E221" t="str">
            <v>M.Tang</v>
          </cell>
          <cell r="F221" t="str">
            <v>qq</v>
          </cell>
          <cell r="G221" t="str">
            <v>A.Ho</v>
          </cell>
          <cell r="H221" t="str">
            <v>L.Jedwab</v>
          </cell>
          <cell r="I221" t="str">
            <v>Phuong</v>
          </cell>
          <cell r="J221" t="str">
            <v>S.Rajendra</v>
          </cell>
          <cell r="K221" t="str">
            <v>AndrewL</v>
          </cell>
          <cell r="L221" t="str">
            <v>Therese</v>
          </cell>
          <cell r="M221" t="str">
            <v>Victoria</v>
          </cell>
          <cell r="N221" t="str">
            <v>qq</v>
          </cell>
          <cell r="O221"/>
          <cell r="P221"/>
          <cell r="Q221"/>
          <cell r="R221"/>
          <cell r="S221"/>
          <cell r="T221"/>
          <cell r="V221"/>
          <cell r="W221"/>
          <cell r="X221"/>
          <cell r="Y221"/>
          <cell r="AA221"/>
          <cell r="AB221"/>
          <cell r="AC221"/>
          <cell r="AD221"/>
          <cell r="AE221"/>
          <cell r="AG221"/>
        </row>
        <row r="222">
          <cell r="A222">
            <v>43409</v>
          </cell>
          <cell r="B222" t="str">
            <v>Tuesday</v>
          </cell>
          <cell r="C222" t="str">
            <v>Obaid</v>
          </cell>
          <cell r="D222" t="str">
            <v>Berenice/Golriz</v>
          </cell>
          <cell r="E222" t="str">
            <v>M.Tang</v>
          </cell>
          <cell r="F222" t="str">
            <v>Alla</v>
          </cell>
          <cell r="G222" t="str">
            <v>A.Ho</v>
          </cell>
          <cell r="H222" t="str">
            <v>K.Josevska</v>
          </cell>
          <cell r="I222" t="str">
            <v>Phuong</v>
          </cell>
          <cell r="J222" t="str">
            <v>S.Rajendra</v>
          </cell>
          <cell r="K222" t="str">
            <v>AndrewL</v>
          </cell>
          <cell r="L222" t="str">
            <v>Therese</v>
          </cell>
          <cell r="M222" t="str">
            <v>qq</v>
          </cell>
          <cell r="N222" t="str">
            <v>qq</v>
          </cell>
          <cell r="O222"/>
          <cell r="P222"/>
          <cell r="Q222"/>
          <cell r="R222"/>
          <cell r="S222"/>
          <cell r="T222"/>
          <cell r="V222"/>
          <cell r="W222"/>
          <cell r="X222"/>
          <cell r="Y222"/>
          <cell r="AA222"/>
          <cell r="AB222"/>
          <cell r="AC222"/>
          <cell r="AD222"/>
          <cell r="AE222"/>
          <cell r="AG222"/>
        </row>
        <row r="223">
          <cell r="A223">
            <v>43410</v>
          </cell>
          <cell r="B223" t="str">
            <v>Wednesday</v>
          </cell>
          <cell r="C223" t="str">
            <v>Public Holiday</v>
          </cell>
          <cell r="D223" t="str">
            <v>Public Holiday</v>
          </cell>
          <cell r="E223" t="str">
            <v>Public Holiday</v>
          </cell>
          <cell r="F223" t="str">
            <v>Public Holiday</v>
          </cell>
          <cell r="G223" t="str">
            <v>Public Holiday</v>
          </cell>
          <cell r="H223" t="str">
            <v>Public Holiday</v>
          </cell>
          <cell r="I223" t="str">
            <v>Public Holiday</v>
          </cell>
          <cell r="J223" t="str">
            <v>Public Holiday</v>
          </cell>
          <cell r="K223" t="str">
            <v>Public Holiday</v>
          </cell>
          <cell r="L223" t="str">
            <v>Public Holiday</v>
          </cell>
          <cell r="M223" t="str">
            <v>Public Holiday</v>
          </cell>
          <cell r="N223" t="str">
            <v>Public Holiday</v>
          </cell>
          <cell r="O223"/>
          <cell r="P223"/>
          <cell r="Q223"/>
          <cell r="R223"/>
          <cell r="S223"/>
          <cell r="T223"/>
          <cell r="V223"/>
          <cell r="W223"/>
          <cell r="X223"/>
          <cell r="Y223"/>
          <cell r="AA223"/>
          <cell r="AB223"/>
          <cell r="AC223"/>
          <cell r="AD223"/>
          <cell r="AE223"/>
          <cell r="AG223"/>
        </row>
        <row r="224">
          <cell r="A224">
            <v>43411</v>
          </cell>
          <cell r="B224" t="str">
            <v>Thursday</v>
          </cell>
          <cell r="C224" t="str">
            <v>Obaid</v>
          </cell>
          <cell r="D224" t="str">
            <v>Berenice/Golriz</v>
          </cell>
          <cell r="E224" t="str">
            <v>M.Tang</v>
          </cell>
          <cell r="F224" t="str">
            <v>qq</v>
          </cell>
          <cell r="G224" t="str">
            <v>A.Ho</v>
          </cell>
          <cell r="H224" t="str">
            <v>K.Josevska</v>
          </cell>
          <cell r="I224" t="str">
            <v>Phuong</v>
          </cell>
          <cell r="J224" t="str">
            <v>Phuong</v>
          </cell>
          <cell r="K224" t="str">
            <v>AndrewL</v>
          </cell>
          <cell r="L224" t="str">
            <v>Therese</v>
          </cell>
          <cell r="M224" t="str">
            <v>qq</v>
          </cell>
          <cell r="N224" t="str">
            <v>qq</v>
          </cell>
          <cell r="O224"/>
          <cell r="P224"/>
          <cell r="Q224"/>
          <cell r="R224"/>
          <cell r="S224"/>
          <cell r="T224"/>
          <cell r="V224"/>
          <cell r="W224"/>
          <cell r="X224"/>
          <cell r="Y224"/>
          <cell r="AA224"/>
          <cell r="AB224"/>
          <cell r="AC224"/>
          <cell r="AD224"/>
          <cell r="AE224"/>
          <cell r="AG224"/>
        </row>
        <row r="225">
          <cell r="A225">
            <v>43412</v>
          </cell>
          <cell r="B225" t="str">
            <v>Friday</v>
          </cell>
          <cell r="C225" t="str">
            <v>Obaid</v>
          </cell>
          <cell r="D225" t="str">
            <v>Berenice</v>
          </cell>
          <cell r="E225" t="str">
            <v>M.Tang</v>
          </cell>
          <cell r="F225" t="str">
            <v>Alla</v>
          </cell>
          <cell r="G225" t="str">
            <v>A.Ho</v>
          </cell>
          <cell r="H225" t="str">
            <v>K.Josevska</v>
          </cell>
          <cell r="I225" t="str">
            <v>Phuong</v>
          </cell>
          <cell r="J225" t="str">
            <v>S.Rajendra</v>
          </cell>
          <cell r="K225" t="str">
            <v>AndrewL</v>
          </cell>
          <cell r="L225" t="str">
            <v>Therese</v>
          </cell>
          <cell r="M225" t="str">
            <v>qq</v>
          </cell>
          <cell r="N225" t="str">
            <v>qq</v>
          </cell>
          <cell r="O225"/>
          <cell r="P225"/>
          <cell r="Q225"/>
          <cell r="R225"/>
          <cell r="S225"/>
          <cell r="T225"/>
          <cell r="V225"/>
          <cell r="W225"/>
          <cell r="X225"/>
          <cell r="Y225"/>
          <cell r="AA225"/>
          <cell r="AB225"/>
          <cell r="AC225"/>
          <cell r="AD225"/>
          <cell r="AE225"/>
          <cell r="AG225"/>
        </row>
        <row r="226">
          <cell r="A226">
            <v>43413</v>
          </cell>
          <cell r="B226" t="str">
            <v>Monday</v>
          </cell>
          <cell r="C226" t="str">
            <v>Obaid</v>
          </cell>
          <cell r="D226" t="str">
            <v>Berenice/Golriz</v>
          </cell>
          <cell r="E226" t="str">
            <v>M.Tang</v>
          </cell>
          <cell r="F226" t="str">
            <v>qq</v>
          </cell>
          <cell r="G226" t="str">
            <v>A.Ho</v>
          </cell>
          <cell r="H226" t="str">
            <v>K.Josevska</v>
          </cell>
          <cell r="I226" t="str">
            <v>Phuong</v>
          </cell>
          <cell r="J226" t="str">
            <v>S.Rajendra</v>
          </cell>
          <cell r="K226" t="str">
            <v>Li-Ling</v>
          </cell>
          <cell r="L226" t="str">
            <v>Therese</v>
          </cell>
          <cell r="M226" t="str">
            <v>qq</v>
          </cell>
          <cell r="N226" t="str">
            <v>qq</v>
          </cell>
          <cell r="O226"/>
          <cell r="P226"/>
          <cell r="Q226"/>
          <cell r="R226"/>
          <cell r="S226"/>
          <cell r="T226"/>
          <cell r="V226"/>
          <cell r="W226"/>
          <cell r="X226"/>
          <cell r="Y226"/>
          <cell r="AA226"/>
          <cell r="AB226"/>
          <cell r="AC226"/>
          <cell r="AD226"/>
          <cell r="AE226"/>
          <cell r="AG226"/>
        </row>
        <row r="227">
          <cell r="A227">
            <v>43416</v>
          </cell>
          <cell r="B227" t="str">
            <v>Tuesday</v>
          </cell>
          <cell r="C227" t="str">
            <v>qq</v>
          </cell>
          <cell r="D227" t="str">
            <v>Golriz</v>
          </cell>
          <cell r="E227" t="str">
            <v>M.Tang</v>
          </cell>
          <cell r="F227" t="str">
            <v>Alla</v>
          </cell>
          <cell r="G227" t="str">
            <v>A.Ho</v>
          </cell>
          <cell r="H227" t="str">
            <v>K.Josevska</v>
          </cell>
          <cell r="I227" t="str">
            <v>Phuong</v>
          </cell>
          <cell r="J227" t="str">
            <v>S.Rajendra</v>
          </cell>
          <cell r="K227" t="str">
            <v>AndrewL</v>
          </cell>
          <cell r="L227" t="str">
            <v>Therese</v>
          </cell>
          <cell r="M227" t="str">
            <v>qq</v>
          </cell>
          <cell r="N227" t="str">
            <v>qq</v>
          </cell>
          <cell r="O227"/>
          <cell r="P227"/>
          <cell r="Q227"/>
          <cell r="R227"/>
          <cell r="S227"/>
          <cell r="T227"/>
          <cell r="V227"/>
          <cell r="W227"/>
          <cell r="X227"/>
          <cell r="Y227"/>
          <cell r="AA227"/>
          <cell r="AB227"/>
          <cell r="AC227"/>
          <cell r="AD227"/>
          <cell r="AE227"/>
          <cell r="AG227"/>
        </row>
        <row r="228">
          <cell r="A228">
            <v>43417</v>
          </cell>
          <cell r="B228" t="str">
            <v>Wednesday</v>
          </cell>
          <cell r="C228" t="str">
            <v>Berenice</v>
          </cell>
          <cell r="D228" t="str">
            <v>V.Shen</v>
          </cell>
          <cell r="E228" t="str">
            <v>Golriz</v>
          </cell>
          <cell r="F228" t="str">
            <v>Alla</v>
          </cell>
          <cell r="G228" t="str">
            <v>A.Ho</v>
          </cell>
          <cell r="H228" t="str">
            <v>K.Josevska</v>
          </cell>
          <cell r="I228" t="str">
            <v>Phuong</v>
          </cell>
          <cell r="J228" t="str">
            <v>S.Rajendra</v>
          </cell>
          <cell r="K228" t="str">
            <v>AndrewL</v>
          </cell>
          <cell r="L228" t="str">
            <v>Therese</v>
          </cell>
          <cell r="M228" t="str">
            <v>qq</v>
          </cell>
          <cell r="N228" t="str">
            <v>qq</v>
          </cell>
          <cell r="O228"/>
          <cell r="P228"/>
          <cell r="Q228"/>
          <cell r="R228"/>
          <cell r="S228"/>
          <cell r="T228"/>
          <cell r="V228"/>
          <cell r="W228"/>
          <cell r="X228"/>
          <cell r="Y228"/>
          <cell r="AA228"/>
          <cell r="AB228"/>
          <cell r="AC228"/>
          <cell r="AD228"/>
          <cell r="AE228"/>
          <cell r="AG228"/>
        </row>
        <row r="229">
          <cell r="A229">
            <v>43418</v>
          </cell>
          <cell r="B229" t="str">
            <v>Thursday</v>
          </cell>
          <cell r="C229" t="str">
            <v>Berenice</v>
          </cell>
          <cell r="D229" t="str">
            <v>V.Shen</v>
          </cell>
          <cell r="E229" t="str">
            <v>M.Tang</v>
          </cell>
          <cell r="F229" t="str">
            <v>qq</v>
          </cell>
          <cell r="G229" t="str">
            <v>A.Ho</v>
          </cell>
          <cell r="H229" t="str">
            <v>K.Josevska</v>
          </cell>
          <cell r="I229" t="str">
            <v>Phuong</v>
          </cell>
          <cell r="J229" t="str">
            <v>Phuong</v>
          </cell>
          <cell r="K229" t="str">
            <v>AndrewL</v>
          </cell>
          <cell r="L229" t="str">
            <v>Therese</v>
          </cell>
          <cell r="M229" t="str">
            <v>qq</v>
          </cell>
          <cell r="N229" t="str">
            <v>qq</v>
          </cell>
          <cell r="O229"/>
          <cell r="P229"/>
          <cell r="Q229"/>
          <cell r="R229"/>
          <cell r="S229"/>
          <cell r="T229"/>
          <cell r="V229"/>
          <cell r="W229"/>
          <cell r="X229"/>
          <cell r="Y229"/>
          <cell r="AA229"/>
          <cell r="AB229"/>
          <cell r="AC229"/>
          <cell r="AD229"/>
          <cell r="AE229"/>
          <cell r="AG229"/>
        </row>
        <row r="230">
          <cell r="A230">
            <v>43419</v>
          </cell>
          <cell r="B230" t="str">
            <v>Friday</v>
          </cell>
          <cell r="C230" t="str">
            <v>Berenice</v>
          </cell>
          <cell r="D230" t="str">
            <v>V.Shen</v>
          </cell>
          <cell r="E230" t="str">
            <v>M.Tang</v>
          </cell>
          <cell r="F230" t="str">
            <v>Alla</v>
          </cell>
          <cell r="G230" t="str">
            <v>A.Ho</v>
          </cell>
          <cell r="H230" t="str">
            <v>K.Josevska</v>
          </cell>
          <cell r="I230" t="str">
            <v>Phuong</v>
          </cell>
          <cell r="J230" t="str">
            <v>S.Rajendra</v>
          </cell>
          <cell r="K230" t="str">
            <v>AndrewL</v>
          </cell>
          <cell r="L230" t="str">
            <v>Therese</v>
          </cell>
          <cell r="M230" t="str">
            <v>qq</v>
          </cell>
          <cell r="N230" t="str">
            <v>qq</v>
          </cell>
          <cell r="O230"/>
          <cell r="P230"/>
          <cell r="Q230"/>
          <cell r="R230"/>
          <cell r="S230"/>
          <cell r="T230"/>
          <cell r="V230"/>
          <cell r="W230"/>
          <cell r="X230"/>
          <cell r="Y230"/>
          <cell r="AA230"/>
          <cell r="AB230"/>
          <cell r="AC230"/>
          <cell r="AD230"/>
          <cell r="AE230"/>
          <cell r="AG230"/>
        </row>
        <row r="231">
          <cell r="A231">
            <v>43420</v>
          </cell>
          <cell r="B231" t="str">
            <v>Monday</v>
          </cell>
          <cell r="C231" t="str">
            <v>Berenice</v>
          </cell>
          <cell r="D231" t="str">
            <v>Golriz</v>
          </cell>
          <cell r="E231" t="str">
            <v>M.Tang</v>
          </cell>
          <cell r="F231" t="str">
            <v>qq</v>
          </cell>
          <cell r="G231" t="str">
            <v>A.Ho</v>
          </cell>
          <cell r="H231" t="str">
            <v>K.Josevska</v>
          </cell>
          <cell r="I231" t="str">
            <v>Phuong</v>
          </cell>
          <cell r="J231" t="str">
            <v>S.Rajendra</v>
          </cell>
          <cell r="K231" t="str">
            <v>AndrewL</v>
          </cell>
          <cell r="L231" t="str">
            <v>Therese</v>
          </cell>
          <cell r="M231" t="str">
            <v>qq</v>
          </cell>
          <cell r="N231" t="str">
            <v>qq</v>
          </cell>
          <cell r="O231"/>
          <cell r="P231"/>
          <cell r="Q231"/>
          <cell r="R231"/>
          <cell r="S231"/>
          <cell r="T231"/>
          <cell r="V231"/>
          <cell r="W231"/>
          <cell r="X231"/>
          <cell r="Y231"/>
          <cell r="AA231"/>
          <cell r="AB231"/>
          <cell r="AC231"/>
          <cell r="AD231"/>
          <cell r="AE231"/>
          <cell r="AG231"/>
        </row>
        <row r="232">
          <cell r="A232">
            <v>43423</v>
          </cell>
          <cell r="B232" t="str">
            <v>Tuesday</v>
          </cell>
          <cell r="C232" t="str">
            <v>Obaid</v>
          </cell>
          <cell r="D232" t="str">
            <v>Berenice</v>
          </cell>
          <cell r="E232" t="str">
            <v>M.Tang</v>
          </cell>
          <cell r="F232" t="str">
            <v>Alla</v>
          </cell>
          <cell r="G232" t="str">
            <v>A.Ho</v>
          </cell>
          <cell r="H232" t="str">
            <v>k.Josevska</v>
          </cell>
          <cell r="I232" t="str">
            <v>Phuong</v>
          </cell>
          <cell r="J232" t="str">
            <v>S.Rajendra</v>
          </cell>
          <cell r="K232" t="str">
            <v>Li-Ling</v>
          </cell>
          <cell r="L232" t="str">
            <v>Therese</v>
          </cell>
          <cell r="M232" t="str">
            <v>qq</v>
          </cell>
          <cell r="N232" t="str">
            <v>qq</v>
          </cell>
          <cell r="O232"/>
          <cell r="P232"/>
          <cell r="Q232"/>
          <cell r="R232"/>
          <cell r="S232"/>
          <cell r="T232"/>
          <cell r="V232"/>
          <cell r="W232"/>
          <cell r="X232"/>
          <cell r="Y232"/>
          <cell r="AA232"/>
          <cell r="AB232"/>
          <cell r="AC232"/>
          <cell r="AD232"/>
          <cell r="AE232"/>
          <cell r="AG232"/>
        </row>
        <row r="233">
          <cell r="A233">
            <v>43424</v>
          </cell>
          <cell r="B233" t="str">
            <v>Wednesday</v>
          </cell>
          <cell r="C233" t="str">
            <v>Obaid</v>
          </cell>
          <cell r="D233" t="str">
            <v>Berenice</v>
          </cell>
          <cell r="E233" t="str">
            <v>V.Shen</v>
          </cell>
          <cell r="F233" t="str">
            <v>Alla</v>
          </cell>
          <cell r="G233" t="str">
            <v>A.Ho</v>
          </cell>
          <cell r="H233" t="str">
            <v>M.Lu</v>
          </cell>
          <cell r="I233" t="str">
            <v>Phuong</v>
          </cell>
          <cell r="J233" t="str">
            <v>S.Rajendra</v>
          </cell>
          <cell r="K233" t="str">
            <v>AndrewL</v>
          </cell>
          <cell r="L233" t="str">
            <v>Therese</v>
          </cell>
          <cell r="M233" t="str">
            <v>qq</v>
          </cell>
          <cell r="N233" t="str">
            <v>qq</v>
          </cell>
          <cell r="O233"/>
          <cell r="P233"/>
          <cell r="Q233"/>
          <cell r="R233"/>
          <cell r="S233"/>
          <cell r="T233"/>
          <cell r="V233"/>
          <cell r="W233"/>
          <cell r="X233"/>
          <cell r="Y233"/>
          <cell r="AA233"/>
          <cell r="AB233"/>
          <cell r="AC233"/>
          <cell r="AD233"/>
          <cell r="AE233"/>
          <cell r="AG233"/>
        </row>
        <row r="234">
          <cell r="A234">
            <v>43425</v>
          </cell>
          <cell r="B234" t="str">
            <v>Thursday</v>
          </cell>
          <cell r="C234" t="str">
            <v>Obaid</v>
          </cell>
          <cell r="D234" t="str">
            <v>Berenice</v>
          </cell>
          <cell r="E234" t="str">
            <v>M.Tang</v>
          </cell>
          <cell r="F234" t="str">
            <v>qq</v>
          </cell>
          <cell r="G234" t="str">
            <v>M.Lu</v>
          </cell>
          <cell r="H234" t="str">
            <v>K.Josevska</v>
          </cell>
          <cell r="I234" t="str">
            <v>Phuong</v>
          </cell>
          <cell r="J234" t="str">
            <v>Phuong</v>
          </cell>
          <cell r="K234" t="str">
            <v>AndrewL</v>
          </cell>
          <cell r="L234" t="str">
            <v>Therese</v>
          </cell>
          <cell r="M234" t="str">
            <v>qq</v>
          </cell>
          <cell r="N234" t="str">
            <v>qq</v>
          </cell>
          <cell r="O234"/>
          <cell r="P234"/>
          <cell r="Q234"/>
          <cell r="R234"/>
          <cell r="S234"/>
          <cell r="T234"/>
          <cell r="V234"/>
          <cell r="W234"/>
          <cell r="X234"/>
          <cell r="Y234"/>
          <cell r="AA234"/>
          <cell r="AB234"/>
          <cell r="AC234"/>
          <cell r="AD234"/>
          <cell r="AE234"/>
          <cell r="AG234"/>
        </row>
        <row r="235">
          <cell r="A235">
            <v>43426</v>
          </cell>
          <cell r="B235" t="str">
            <v>Friday</v>
          </cell>
          <cell r="C235" t="str">
            <v>Obaid</v>
          </cell>
          <cell r="D235" t="str">
            <v>Berenice</v>
          </cell>
          <cell r="E235" t="str">
            <v>M.Tang</v>
          </cell>
          <cell r="F235" t="str">
            <v>Alla</v>
          </cell>
          <cell r="G235" t="str">
            <v>A.Ho</v>
          </cell>
          <cell r="H235" t="str">
            <v>K.Josevska</v>
          </cell>
          <cell r="I235" t="str">
            <v>Phuong/G.Wang</v>
          </cell>
          <cell r="J235" t="str">
            <v>S.Rajendra</v>
          </cell>
          <cell r="K235" t="str">
            <v>AndrewL</v>
          </cell>
          <cell r="L235" t="str">
            <v>Therese</v>
          </cell>
          <cell r="M235" t="str">
            <v>qq</v>
          </cell>
          <cell r="N235" t="str">
            <v>qq</v>
          </cell>
          <cell r="O235"/>
          <cell r="P235"/>
          <cell r="Q235"/>
          <cell r="R235"/>
          <cell r="S235"/>
          <cell r="T235"/>
          <cell r="V235"/>
          <cell r="W235"/>
          <cell r="X235"/>
          <cell r="Y235"/>
          <cell r="AA235"/>
          <cell r="AB235"/>
          <cell r="AC235"/>
          <cell r="AD235"/>
          <cell r="AE235"/>
          <cell r="AG235"/>
        </row>
        <row r="236">
          <cell r="A236">
            <v>43427</v>
          </cell>
          <cell r="B236" t="str">
            <v>Monday</v>
          </cell>
          <cell r="C236" t="str">
            <v>Obaid</v>
          </cell>
          <cell r="D236" t="str">
            <v>Berenice</v>
          </cell>
          <cell r="E236" t="str">
            <v>M.Tang</v>
          </cell>
          <cell r="F236" t="str">
            <v>qq</v>
          </cell>
          <cell r="G236" t="str">
            <v>A.Ho</v>
          </cell>
          <cell r="H236" t="str">
            <v>K.Josevska</v>
          </cell>
          <cell r="I236" t="str">
            <v>Phuong</v>
          </cell>
          <cell r="J236" t="str">
            <v>S.Rajendra</v>
          </cell>
          <cell r="K236" t="str">
            <v>AndrewL</v>
          </cell>
          <cell r="L236" t="str">
            <v>Therese</v>
          </cell>
          <cell r="M236" t="str">
            <v>qq</v>
          </cell>
          <cell r="N236" t="str">
            <v>qq</v>
          </cell>
          <cell r="O236"/>
          <cell r="P236"/>
          <cell r="Q236"/>
          <cell r="R236"/>
          <cell r="S236"/>
          <cell r="T236"/>
          <cell r="V236"/>
          <cell r="W236"/>
          <cell r="X236"/>
          <cell r="Y236"/>
          <cell r="AA236"/>
          <cell r="AB236"/>
          <cell r="AC236"/>
          <cell r="AD236"/>
          <cell r="AE236"/>
          <cell r="AG236"/>
        </row>
        <row r="237">
          <cell r="A237">
            <v>43430</v>
          </cell>
          <cell r="B237" t="str">
            <v>Tuesday</v>
          </cell>
          <cell r="C237" t="str">
            <v>Berenice</v>
          </cell>
          <cell r="D237" t="str">
            <v>Golriz</v>
          </cell>
          <cell r="E237" t="str">
            <v>M.Tang</v>
          </cell>
          <cell r="F237" t="str">
            <v>Alla</v>
          </cell>
          <cell r="G237" t="str">
            <v>A.Ho</v>
          </cell>
          <cell r="H237" t="str">
            <v>L.Jedwab</v>
          </cell>
          <cell r="I237" t="str">
            <v>Phuong</v>
          </cell>
          <cell r="J237" t="str">
            <v>S.Rajendra</v>
          </cell>
          <cell r="K237" t="str">
            <v>AndrewL</v>
          </cell>
          <cell r="L237" t="str">
            <v>Therese</v>
          </cell>
          <cell r="M237" t="str">
            <v>qq</v>
          </cell>
          <cell r="N237" t="str">
            <v>qq</v>
          </cell>
          <cell r="O237"/>
          <cell r="P237"/>
          <cell r="Q237"/>
          <cell r="R237"/>
          <cell r="S237"/>
          <cell r="T237"/>
          <cell r="V237"/>
          <cell r="W237"/>
          <cell r="X237"/>
          <cell r="Y237"/>
          <cell r="AA237"/>
          <cell r="AB237"/>
          <cell r="AC237"/>
          <cell r="AD237"/>
          <cell r="AE237"/>
          <cell r="AG237"/>
        </row>
        <row r="238">
          <cell r="A238">
            <v>43431</v>
          </cell>
          <cell r="B238" t="str">
            <v>Wednesday</v>
          </cell>
          <cell r="C238" t="str">
            <v>Obaid</v>
          </cell>
          <cell r="D238" t="str">
            <v>Berenice</v>
          </cell>
          <cell r="E238" t="str">
            <v>Golriz</v>
          </cell>
          <cell r="F238" t="str">
            <v>Alla</v>
          </cell>
          <cell r="G238" t="str">
            <v>A.Ho</v>
          </cell>
          <cell r="H238" t="str">
            <v>L.Jedwab</v>
          </cell>
          <cell r="I238" t="str">
            <v>Phuong</v>
          </cell>
          <cell r="J238" t="str">
            <v>S.Rajendra</v>
          </cell>
          <cell r="K238" t="str">
            <v>AndrewL</v>
          </cell>
          <cell r="L238" t="str">
            <v>Therese</v>
          </cell>
          <cell r="M238" t="str">
            <v>qq</v>
          </cell>
          <cell r="N238" t="str">
            <v>qq</v>
          </cell>
          <cell r="O238"/>
          <cell r="P238"/>
          <cell r="Q238"/>
          <cell r="R238"/>
          <cell r="S238"/>
          <cell r="T238"/>
          <cell r="V238"/>
          <cell r="W238"/>
          <cell r="X238"/>
          <cell r="Y238"/>
          <cell r="AA238"/>
          <cell r="AB238"/>
          <cell r="AC238"/>
          <cell r="AD238"/>
          <cell r="AE238"/>
          <cell r="AG238"/>
        </row>
        <row r="239">
          <cell r="A239">
            <v>43432</v>
          </cell>
          <cell r="B239" t="str">
            <v>Thursday</v>
          </cell>
          <cell r="C239" t="str">
            <v>Obaid</v>
          </cell>
          <cell r="D239" t="str">
            <v>Berenice</v>
          </cell>
          <cell r="E239" t="str">
            <v>M.Tang</v>
          </cell>
          <cell r="F239" t="str">
            <v>qq</v>
          </cell>
          <cell r="G239" t="str">
            <v>A.Ho</v>
          </cell>
          <cell r="H239" t="str">
            <v>L.Jedwab</v>
          </cell>
          <cell r="I239" t="str">
            <v>Phuong</v>
          </cell>
          <cell r="J239" t="str">
            <v>Phuong</v>
          </cell>
          <cell r="K239" t="str">
            <v>AndrewL</v>
          </cell>
          <cell r="L239" t="str">
            <v>Therese</v>
          </cell>
          <cell r="M239" t="str">
            <v>qq</v>
          </cell>
          <cell r="N239" t="str">
            <v>qq</v>
          </cell>
          <cell r="O239"/>
          <cell r="P239"/>
          <cell r="Q239"/>
          <cell r="R239"/>
          <cell r="S239"/>
          <cell r="T239"/>
          <cell r="V239"/>
          <cell r="W239"/>
          <cell r="X239"/>
          <cell r="Y239"/>
          <cell r="AA239"/>
          <cell r="AB239"/>
          <cell r="AC239"/>
          <cell r="AD239"/>
          <cell r="AE239"/>
          <cell r="AG239"/>
        </row>
        <row r="240">
          <cell r="A240">
            <v>43433</v>
          </cell>
          <cell r="B240" t="str">
            <v>Friday</v>
          </cell>
          <cell r="C240" t="str">
            <v>Obaid</v>
          </cell>
          <cell r="D240" t="str">
            <v>Berenice</v>
          </cell>
          <cell r="E240" t="str">
            <v>M.Tang</v>
          </cell>
          <cell r="F240" t="str">
            <v>Alla (pm)</v>
          </cell>
          <cell r="G240" t="str">
            <v>A.Ho</v>
          </cell>
          <cell r="H240" t="str">
            <v>M.Lu</v>
          </cell>
          <cell r="I240" t="str">
            <v>Lois</v>
          </cell>
          <cell r="J240" t="str">
            <v>S.Rajendra</v>
          </cell>
          <cell r="K240" t="str">
            <v>AndrewL</v>
          </cell>
          <cell r="L240" t="str">
            <v>Therese</v>
          </cell>
          <cell r="M240" t="str">
            <v>qq</v>
          </cell>
          <cell r="N240" t="str">
            <v>qq</v>
          </cell>
          <cell r="O240"/>
          <cell r="P240"/>
          <cell r="Q240"/>
          <cell r="R240"/>
          <cell r="S240"/>
          <cell r="T240"/>
          <cell r="V240"/>
          <cell r="W240"/>
          <cell r="X240"/>
          <cell r="Y240"/>
          <cell r="AA240"/>
          <cell r="AB240"/>
          <cell r="AC240"/>
          <cell r="AD240"/>
          <cell r="AE240"/>
          <cell r="AG240"/>
        </row>
        <row r="241">
          <cell r="A241">
            <v>43434</v>
          </cell>
          <cell r="B241" t="str">
            <v>Monday</v>
          </cell>
          <cell r="C241" t="str">
            <v>Obaid</v>
          </cell>
          <cell r="D241" t="str">
            <v>Berenice</v>
          </cell>
          <cell r="E241" t="str">
            <v>M.Tang</v>
          </cell>
          <cell r="F241" t="str">
            <v>qq</v>
          </cell>
          <cell r="G241" t="str">
            <v>A.Ho</v>
          </cell>
          <cell r="H241" t="str">
            <v>L.Jedwab</v>
          </cell>
          <cell r="I241" t="str">
            <v>Phuong</v>
          </cell>
          <cell r="J241" t="str">
            <v>S.Rajendra</v>
          </cell>
          <cell r="K241" t="str">
            <v>AndrewL</v>
          </cell>
          <cell r="L241" t="str">
            <v>M.Lu</v>
          </cell>
          <cell r="M241" t="str">
            <v>qq</v>
          </cell>
          <cell r="N241" t="str">
            <v>qq</v>
          </cell>
          <cell r="O241"/>
          <cell r="P241"/>
          <cell r="Q241"/>
          <cell r="R241"/>
          <cell r="S241"/>
          <cell r="T241"/>
          <cell r="V241"/>
          <cell r="W241"/>
          <cell r="X241"/>
          <cell r="Y241"/>
          <cell r="AA241"/>
          <cell r="AB241"/>
          <cell r="AC241"/>
          <cell r="AD241"/>
          <cell r="AE241"/>
          <cell r="AG241"/>
        </row>
        <row r="242">
          <cell r="A242">
            <v>43437</v>
          </cell>
          <cell r="B242" t="str">
            <v>Tuesday</v>
          </cell>
          <cell r="C242" t="str">
            <v>Berenice</v>
          </cell>
          <cell r="D242" t="str">
            <v>Golriz</v>
          </cell>
          <cell r="E242" t="str">
            <v>M.Tang</v>
          </cell>
          <cell r="F242" t="str">
            <v>Alla</v>
          </cell>
          <cell r="G242" t="str">
            <v>M.Lu</v>
          </cell>
          <cell r="H242" t="str">
            <v>K.Josevska</v>
          </cell>
          <cell r="I242" t="str">
            <v>Phuong</v>
          </cell>
          <cell r="J242" t="str">
            <v>S.Rajendra</v>
          </cell>
          <cell r="K242" t="str">
            <v>L.Jedwab</v>
          </cell>
          <cell r="L242" t="str">
            <v>Therese</v>
          </cell>
          <cell r="M242" t="str">
            <v>qq</v>
          </cell>
          <cell r="N242" t="str">
            <v>qq</v>
          </cell>
          <cell r="O242" t="str">
            <v>G.Wang</v>
          </cell>
          <cell r="P242"/>
          <cell r="Q242"/>
          <cell r="R242"/>
          <cell r="S242"/>
          <cell r="T242"/>
          <cell r="V242"/>
          <cell r="W242"/>
          <cell r="X242"/>
          <cell r="Y242"/>
          <cell r="AA242"/>
          <cell r="AB242"/>
          <cell r="AC242"/>
          <cell r="AD242"/>
          <cell r="AE242"/>
          <cell r="AG242"/>
        </row>
        <row r="243">
          <cell r="A243">
            <v>43438</v>
          </cell>
          <cell r="B243" t="str">
            <v>Wednesday</v>
          </cell>
          <cell r="C243" t="str">
            <v>Berenice</v>
          </cell>
          <cell r="D243" t="str">
            <v>Golriz</v>
          </cell>
          <cell r="E243" t="str">
            <v>blank</v>
          </cell>
          <cell r="F243" t="str">
            <v>Alla</v>
          </cell>
          <cell r="G243" t="str">
            <v>M.Lu</v>
          </cell>
          <cell r="H243" t="str">
            <v>K.Josevska</v>
          </cell>
          <cell r="I243" t="str">
            <v>Phuong</v>
          </cell>
          <cell r="J243" t="str">
            <v>S.Rajendra</v>
          </cell>
          <cell r="K243" t="str">
            <v>L.Jedwab</v>
          </cell>
          <cell r="L243" t="str">
            <v>Therese</v>
          </cell>
          <cell r="M243" t="str">
            <v>qq</v>
          </cell>
          <cell r="N243" t="str">
            <v>qq</v>
          </cell>
          <cell r="O243" t="str">
            <v>qq</v>
          </cell>
          <cell r="P243"/>
          <cell r="Q243"/>
          <cell r="R243"/>
          <cell r="S243"/>
          <cell r="T243"/>
          <cell r="V243"/>
          <cell r="W243"/>
          <cell r="X243"/>
          <cell r="Y243"/>
          <cell r="AA243"/>
          <cell r="AB243"/>
          <cell r="AC243"/>
          <cell r="AD243"/>
          <cell r="AE243"/>
          <cell r="AG243"/>
        </row>
        <row r="244">
          <cell r="A244">
            <v>43439</v>
          </cell>
          <cell r="B244" t="str">
            <v>Thursday</v>
          </cell>
          <cell r="C244" t="str">
            <v>Berenice</v>
          </cell>
          <cell r="D244" t="str">
            <v>Li-Ling</v>
          </cell>
          <cell r="E244" t="str">
            <v>M.Tang</v>
          </cell>
          <cell r="F244" t="str">
            <v>qq</v>
          </cell>
          <cell r="G244" t="str">
            <v>M.Lu</v>
          </cell>
          <cell r="H244" t="str">
            <v>K.Josevska</v>
          </cell>
          <cell r="I244" t="str">
            <v>Phuong</v>
          </cell>
          <cell r="J244" t="str">
            <v>Phuong</v>
          </cell>
          <cell r="K244" t="str">
            <v>L.Jedwab</v>
          </cell>
          <cell r="L244" t="str">
            <v>Therese</v>
          </cell>
          <cell r="M244" t="str">
            <v>qq</v>
          </cell>
          <cell r="N244" t="str">
            <v>qq</v>
          </cell>
          <cell r="O244" t="str">
            <v>G.Wang</v>
          </cell>
          <cell r="P244"/>
          <cell r="Q244"/>
          <cell r="R244"/>
          <cell r="S244"/>
          <cell r="T244"/>
          <cell r="V244"/>
          <cell r="W244"/>
          <cell r="X244"/>
          <cell r="Y244"/>
          <cell r="AA244"/>
          <cell r="AB244"/>
          <cell r="AC244"/>
          <cell r="AD244"/>
          <cell r="AE244"/>
          <cell r="AG244"/>
        </row>
        <row r="245">
          <cell r="A245">
            <v>43440</v>
          </cell>
          <cell r="B245" t="str">
            <v>Friday</v>
          </cell>
          <cell r="C245" t="str">
            <v>Berenice</v>
          </cell>
          <cell r="D245" t="str">
            <v>Li-Ling (1-5pm)</v>
          </cell>
          <cell r="E245" t="str">
            <v>M.Tang</v>
          </cell>
          <cell r="F245" t="str">
            <v>Alla</v>
          </cell>
          <cell r="G245" t="str">
            <v>M.Lu</v>
          </cell>
          <cell r="H245" t="str">
            <v>K.Josevska</v>
          </cell>
          <cell r="I245" t="str">
            <v>Phuong</v>
          </cell>
          <cell r="J245" t="str">
            <v>S.Rajendra</v>
          </cell>
          <cell r="K245" t="str">
            <v>L.Jedwab</v>
          </cell>
          <cell r="L245" t="str">
            <v>Therese</v>
          </cell>
          <cell r="M245" t="str">
            <v>qq</v>
          </cell>
          <cell r="N245" t="str">
            <v>qq</v>
          </cell>
          <cell r="O245" t="str">
            <v>G.Wang</v>
          </cell>
          <cell r="P245"/>
          <cell r="Q245"/>
          <cell r="R245"/>
          <cell r="S245"/>
          <cell r="T245"/>
          <cell r="V245"/>
          <cell r="W245"/>
          <cell r="X245"/>
          <cell r="Y245"/>
          <cell r="AA245"/>
          <cell r="AB245"/>
          <cell r="AC245"/>
          <cell r="AD245"/>
          <cell r="AE245"/>
          <cell r="AG245"/>
        </row>
        <row r="246">
          <cell r="A246">
            <v>43441</v>
          </cell>
          <cell r="B246" t="str">
            <v>Monday</v>
          </cell>
          <cell r="C246" t="str">
            <v>Berenice</v>
          </cell>
          <cell r="D246" t="str">
            <v>Golriz</v>
          </cell>
          <cell r="E246" t="str">
            <v>M.Tang</v>
          </cell>
          <cell r="F246" t="str">
            <v>qq</v>
          </cell>
          <cell r="G246" t="str">
            <v>M.Lu</v>
          </cell>
          <cell r="H246" t="str">
            <v>K.Josevska</v>
          </cell>
          <cell r="I246" t="str">
            <v>Phuong</v>
          </cell>
          <cell r="J246" t="str">
            <v>S.Rajendra</v>
          </cell>
          <cell r="K246" t="str">
            <v>L.Jedwab</v>
          </cell>
          <cell r="L246" t="str">
            <v>Therese</v>
          </cell>
          <cell r="M246" t="str">
            <v>qq</v>
          </cell>
          <cell r="N246" t="str">
            <v>qq</v>
          </cell>
          <cell r="O246" t="str">
            <v>qq</v>
          </cell>
          <cell r="P246"/>
          <cell r="Q246"/>
          <cell r="R246"/>
          <cell r="S246"/>
          <cell r="T246"/>
          <cell r="V246"/>
          <cell r="W246"/>
          <cell r="X246"/>
          <cell r="Y246"/>
          <cell r="AA246"/>
          <cell r="AB246"/>
          <cell r="AC246"/>
          <cell r="AD246"/>
          <cell r="AE246"/>
          <cell r="AG246"/>
        </row>
        <row r="247">
          <cell r="A247">
            <v>43444</v>
          </cell>
          <cell r="B247" t="str">
            <v>Tuesday</v>
          </cell>
          <cell r="C247" t="str">
            <v>Berenice</v>
          </cell>
          <cell r="D247" t="str">
            <v>Golriz</v>
          </cell>
          <cell r="E247" t="str">
            <v>M.Tang</v>
          </cell>
          <cell r="F247" t="str">
            <v>Alla</v>
          </cell>
          <cell r="G247" t="str">
            <v>M.Lu</v>
          </cell>
          <cell r="H247" t="str">
            <v>K.Josevska</v>
          </cell>
          <cell r="I247" t="str">
            <v>G.Wang</v>
          </cell>
          <cell r="J247" t="str">
            <v>S.Rajendra</v>
          </cell>
          <cell r="K247" t="str">
            <v>L.Jedwab</v>
          </cell>
          <cell r="L247" t="str">
            <v>Therese</v>
          </cell>
          <cell r="M247" t="str">
            <v>Edward</v>
          </cell>
          <cell r="N247" t="str">
            <v>qq</v>
          </cell>
          <cell r="O247"/>
          <cell r="P247"/>
          <cell r="Q247"/>
          <cell r="R247"/>
          <cell r="S247"/>
          <cell r="T247"/>
          <cell r="V247"/>
          <cell r="W247"/>
          <cell r="X247"/>
          <cell r="Y247"/>
          <cell r="AA247"/>
          <cell r="AB247"/>
          <cell r="AC247"/>
          <cell r="AD247"/>
          <cell r="AE247"/>
          <cell r="AG247"/>
        </row>
        <row r="248">
          <cell r="A248">
            <v>43445</v>
          </cell>
          <cell r="B248" t="str">
            <v>Wednesday</v>
          </cell>
          <cell r="C248" t="str">
            <v>Obaid</v>
          </cell>
          <cell r="D248" t="str">
            <v>V.Shen</v>
          </cell>
          <cell r="E248" t="str">
            <v>Golriz</v>
          </cell>
          <cell r="F248" t="str">
            <v>Alla</v>
          </cell>
          <cell r="G248" t="str">
            <v>Sneha</v>
          </cell>
          <cell r="H248" t="str">
            <v>K.Josevska</v>
          </cell>
          <cell r="I248" t="str">
            <v>G.Wang</v>
          </cell>
          <cell r="J248" t="str">
            <v>S.Rajendra</v>
          </cell>
          <cell r="K248" t="str">
            <v>L.Jedwab</v>
          </cell>
          <cell r="L248" t="str">
            <v>Therese</v>
          </cell>
          <cell r="M248" t="str">
            <v>Edward</v>
          </cell>
          <cell r="N248" t="str">
            <v>Meghana</v>
          </cell>
          <cell r="O248"/>
          <cell r="P248"/>
          <cell r="Q248"/>
          <cell r="R248"/>
          <cell r="S248"/>
          <cell r="T248"/>
          <cell r="V248"/>
          <cell r="W248"/>
          <cell r="X248"/>
          <cell r="Y248"/>
          <cell r="AA248"/>
          <cell r="AB248"/>
          <cell r="AC248"/>
          <cell r="AD248"/>
          <cell r="AE248"/>
          <cell r="AG248"/>
        </row>
        <row r="249">
          <cell r="A249">
            <v>43446</v>
          </cell>
          <cell r="B249" t="str">
            <v>Thursday</v>
          </cell>
          <cell r="C249" t="str">
            <v>Obaid</v>
          </cell>
          <cell r="D249" t="str">
            <v>M.Lu</v>
          </cell>
          <cell r="E249" t="str">
            <v>M.Tang</v>
          </cell>
          <cell r="F249" t="str">
            <v>qq</v>
          </cell>
          <cell r="G249" t="str">
            <v>Sneha</v>
          </cell>
          <cell r="H249" t="str">
            <v>K.Josevska</v>
          </cell>
          <cell r="I249" t="str">
            <v>G.Wang</v>
          </cell>
          <cell r="J249" t="str">
            <v>G.Wang</v>
          </cell>
          <cell r="K249" t="str">
            <v>L.Jedwab</v>
          </cell>
          <cell r="L249" t="str">
            <v>Therese</v>
          </cell>
          <cell r="M249" t="str">
            <v>Edward</v>
          </cell>
          <cell r="N249" t="str">
            <v>Meghana</v>
          </cell>
          <cell r="O249"/>
          <cell r="P249"/>
          <cell r="Q249"/>
          <cell r="R249"/>
          <cell r="S249"/>
          <cell r="T249"/>
          <cell r="V249"/>
          <cell r="W249"/>
          <cell r="X249"/>
          <cell r="Y249"/>
          <cell r="AA249"/>
          <cell r="AB249"/>
          <cell r="AC249"/>
          <cell r="AD249"/>
          <cell r="AE249"/>
          <cell r="AG249"/>
        </row>
        <row r="250">
          <cell r="A250">
            <v>43447</v>
          </cell>
          <cell r="B250" t="str">
            <v>Friday</v>
          </cell>
          <cell r="C250" t="str">
            <v>Obaid</v>
          </cell>
          <cell r="D250" t="str">
            <v>Berenice</v>
          </cell>
          <cell r="E250" t="str">
            <v>M.Tang</v>
          </cell>
          <cell r="F250" t="str">
            <v>Alla</v>
          </cell>
          <cell r="G250" t="str">
            <v>A.Tran</v>
          </cell>
          <cell r="H250" t="str">
            <v>K.Josevska</v>
          </cell>
          <cell r="I250" t="str">
            <v>G.Wang</v>
          </cell>
          <cell r="J250" t="str">
            <v>S.Rajendra</v>
          </cell>
          <cell r="K250" t="str">
            <v>L.Jedwab</v>
          </cell>
          <cell r="L250" t="str">
            <v>Therese</v>
          </cell>
          <cell r="M250" t="str">
            <v>Edward</v>
          </cell>
          <cell r="N250" t="str">
            <v>qq</v>
          </cell>
          <cell r="O250"/>
          <cell r="P250"/>
          <cell r="Q250"/>
          <cell r="R250"/>
          <cell r="S250"/>
          <cell r="T250"/>
          <cell r="V250"/>
          <cell r="W250"/>
          <cell r="X250"/>
          <cell r="Y250"/>
          <cell r="AA250"/>
          <cell r="AB250"/>
          <cell r="AC250"/>
          <cell r="AD250"/>
          <cell r="AE250"/>
          <cell r="AG250"/>
        </row>
        <row r="251">
          <cell r="A251">
            <v>43448</v>
          </cell>
          <cell r="B251" t="str">
            <v>Monday</v>
          </cell>
          <cell r="C251" t="str">
            <v>Obaid</v>
          </cell>
          <cell r="D251" t="str">
            <v>Berenice</v>
          </cell>
          <cell r="E251" t="str">
            <v>M.Tang</v>
          </cell>
          <cell r="F251" t="str">
            <v>qq</v>
          </cell>
          <cell r="G251" t="str">
            <v>V.Shen</v>
          </cell>
          <cell r="H251" t="str">
            <v>K.Josevska</v>
          </cell>
          <cell r="I251" t="str">
            <v>G.Wang</v>
          </cell>
          <cell r="J251" t="str">
            <v>S.Rajendra</v>
          </cell>
          <cell r="K251" t="str">
            <v>L.Jedwab</v>
          </cell>
          <cell r="L251" t="str">
            <v>A.Tran</v>
          </cell>
          <cell r="M251" t="str">
            <v>Edward</v>
          </cell>
          <cell r="N251" t="str">
            <v>qq</v>
          </cell>
          <cell r="O251"/>
          <cell r="P251"/>
          <cell r="Q251"/>
          <cell r="R251"/>
          <cell r="S251"/>
          <cell r="T251"/>
          <cell r="V251"/>
          <cell r="W251"/>
          <cell r="X251"/>
          <cell r="Y251"/>
          <cell r="AA251"/>
          <cell r="AB251"/>
          <cell r="AC251"/>
          <cell r="AD251"/>
          <cell r="AE251"/>
          <cell r="AG251"/>
        </row>
        <row r="252">
          <cell r="A252">
            <v>43451</v>
          </cell>
          <cell r="B252" t="str">
            <v>Tuesday</v>
          </cell>
          <cell r="C252" t="str">
            <v>Obaid</v>
          </cell>
          <cell r="D252" t="str">
            <v>Berenice</v>
          </cell>
          <cell r="E252" t="str">
            <v>M.Tang</v>
          </cell>
          <cell r="F252" t="str">
            <v>Alla</v>
          </cell>
          <cell r="G252" t="str">
            <v>M.Lu</v>
          </cell>
          <cell r="H252" t="str">
            <v>K.Josevska</v>
          </cell>
          <cell r="I252" t="str">
            <v>G.Wang</v>
          </cell>
          <cell r="J252" t="str">
            <v>S.Rajendra</v>
          </cell>
          <cell r="K252" t="str">
            <v>V.Shen</v>
          </cell>
          <cell r="L252" t="str">
            <v>Therese</v>
          </cell>
          <cell r="M252" t="str">
            <v>V.Le</v>
          </cell>
          <cell r="N252" t="str">
            <v>qq</v>
          </cell>
          <cell r="O252"/>
          <cell r="P252"/>
          <cell r="Q252"/>
          <cell r="R252"/>
          <cell r="S252"/>
          <cell r="T252"/>
          <cell r="V252"/>
          <cell r="W252"/>
          <cell r="X252"/>
          <cell r="Y252"/>
          <cell r="AA252"/>
          <cell r="AB252"/>
          <cell r="AC252"/>
          <cell r="AD252"/>
          <cell r="AE252"/>
          <cell r="AG252"/>
        </row>
        <row r="253">
          <cell r="A253">
            <v>43452</v>
          </cell>
          <cell r="B253" t="str">
            <v>Wednesday</v>
          </cell>
          <cell r="C253" t="str">
            <v>Obaid</v>
          </cell>
          <cell r="D253" t="str">
            <v>Berenice</v>
          </cell>
          <cell r="E253" t="str">
            <v>V.Shen</v>
          </cell>
          <cell r="F253" t="str">
            <v>Alla</v>
          </cell>
          <cell r="G253" t="str">
            <v>M.Lu</v>
          </cell>
          <cell r="H253" t="str">
            <v>K.Josevska</v>
          </cell>
          <cell r="I253" t="str">
            <v>Lois</v>
          </cell>
          <cell r="J253" t="str">
            <v>S.Rajendra</v>
          </cell>
          <cell r="K253" t="str">
            <v>Nadi</v>
          </cell>
          <cell r="L253" t="str">
            <v>Therese</v>
          </cell>
          <cell r="M253" t="str">
            <v>V.Le</v>
          </cell>
          <cell r="N253" t="str">
            <v>qq</v>
          </cell>
          <cell r="O253"/>
          <cell r="P253"/>
          <cell r="Q253"/>
          <cell r="R253"/>
          <cell r="S253"/>
          <cell r="T253"/>
          <cell r="V253"/>
          <cell r="W253"/>
          <cell r="X253"/>
          <cell r="Y253"/>
          <cell r="AA253"/>
          <cell r="AB253"/>
          <cell r="AC253"/>
          <cell r="AD253"/>
          <cell r="AE253"/>
          <cell r="AG253"/>
        </row>
        <row r="254">
          <cell r="A254">
            <v>43453</v>
          </cell>
          <cell r="B254" t="str">
            <v>Thursday</v>
          </cell>
          <cell r="C254" t="str">
            <v>Obaid</v>
          </cell>
          <cell r="D254" t="str">
            <v>Berenice</v>
          </cell>
          <cell r="E254" t="str">
            <v>M.Tang</v>
          </cell>
          <cell r="F254" t="str">
            <v>qq</v>
          </cell>
          <cell r="G254" t="str">
            <v>M.Lu</v>
          </cell>
          <cell r="H254" t="str">
            <v>Lois</v>
          </cell>
          <cell r="I254" t="str">
            <v>G.Wang</v>
          </cell>
          <cell r="J254" t="str">
            <v>G.Wang</v>
          </cell>
          <cell r="K254" t="str">
            <v>A.Tran</v>
          </cell>
          <cell r="L254" t="str">
            <v>Therese</v>
          </cell>
          <cell r="M254" t="str">
            <v>V.Le</v>
          </cell>
          <cell r="N254" t="str">
            <v>qq</v>
          </cell>
          <cell r="O254"/>
          <cell r="P254"/>
          <cell r="Q254"/>
          <cell r="R254"/>
          <cell r="S254"/>
          <cell r="T254"/>
          <cell r="V254"/>
          <cell r="W254"/>
          <cell r="X254"/>
          <cell r="Y254"/>
          <cell r="AA254"/>
          <cell r="AB254"/>
          <cell r="AC254"/>
          <cell r="AD254"/>
          <cell r="AE254"/>
          <cell r="AG254"/>
        </row>
        <row r="255">
          <cell r="A255">
            <v>43454</v>
          </cell>
          <cell r="B255" t="str">
            <v>Friday</v>
          </cell>
          <cell r="C255" t="str">
            <v>Obaid</v>
          </cell>
          <cell r="D255" t="str">
            <v>Berenice</v>
          </cell>
          <cell r="E255" t="str">
            <v>M.Tang</v>
          </cell>
          <cell r="F255" t="str">
            <v>Alla</v>
          </cell>
          <cell r="G255" t="str">
            <v>M.Lu</v>
          </cell>
          <cell r="H255" t="str">
            <v>K.Josevska</v>
          </cell>
          <cell r="I255" t="str">
            <v>G.Wang</v>
          </cell>
          <cell r="J255" t="str">
            <v>S.Rajendra</v>
          </cell>
          <cell r="K255" t="str">
            <v>Sneha</v>
          </cell>
          <cell r="L255" t="str">
            <v>Therese</v>
          </cell>
          <cell r="M255" t="str">
            <v>V.Le</v>
          </cell>
          <cell r="N255" t="str">
            <v>qq</v>
          </cell>
          <cell r="O255"/>
          <cell r="P255"/>
          <cell r="Q255"/>
          <cell r="R255"/>
          <cell r="S255"/>
          <cell r="T255"/>
          <cell r="V255"/>
          <cell r="W255"/>
          <cell r="X255"/>
          <cell r="Y255"/>
          <cell r="AA255"/>
          <cell r="AB255"/>
          <cell r="AC255"/>
          <cell r="AD255"/>
          <cell r="AE255"/>
          <cell r="AG255"/>
        </row>
        <row r="256">
          <cell r="A256">
            <v>43455</v>
          </cell>
          <cell r="B256" t="str">
            <v>Monday</v>
          </cell>
          <cell r="C256" t="str">
            <v>Obaid</v>
          </cell>
          <cell r="D256" t="str">
            <v>Berenice</v>
          </cell>
          <cell r="E256" t="str">
            <v>M.Tang</v>
          </cell>
          <cell r="F256" t="str">
            <v>qq</v>
          </cell>
          <cell r="G256" t="str">
            <v>M.Lu</v>
          </cell>
          <cell r="H256" t="str">
            <v>K.Josevska</v>
          </cell>
          <cell r="I256" t="str">
            <v>G.Wang</v>
          </cell>
          <cell r="J256" t="str">
            <v>S.Rajendra</v>
          </cell>
          <cell r="K256" t="str">
            <v>A.Tran</v>
          </cell>
          <cell r="L256" t="str">
            <v>Therese</v>
          </cell>
          <cell r="M256" t="str">
            <v>V.Le</v>
          </cell>
          <cell r="N256" t="str">
            <v>qq</v>
          </cell>
          <cell r="O256"/>
          <cell r="P256"/>
          <cell r="Q256"/>
          <cell r="R256"/>
          <cell r="S256"/>
          <cell r="T256"/>
          <cell r="V256"/>
          <cell r="W256"/>
          <cell r="X256"/>
          <cell r="Y256"/>
          <cell r="AA256"/>
          <cell r="AB256"/>
          <cell r="AC256"/>
          <cell r="AD256"/>
          <cell r="AE256"/>
          <cell r="AG256"/>
        </row>
        <row r="257">
          <cell r="A257">
            <v>43458</v>
          </cell>
          <cell r="B257" t="str">
            <v>Tuesday</v>
          </cell>
          <cell r="C257" t="str">
            <v>Obaid</v>
          </cell>
          <cell r="D257" t="str">
            <v>Berenice</v>
          </cell>
          <cell r="E257" t="str">
            <v>M.Tang</v>
          </cell>
          <cell r="F257" t="str">
            <v>Alla</v>
          </cell>
          <cell r="G257" t="str">
            <v>M.Lu</v>
          </cell>
          <cell r="H257" t="str">
            <v>K.Josevska</v>
          </cell>
          <cell r="I257" t="str">
            <v>G.Wang</v>
          </cell>
          <cell r="J257" t="str">
            <v>S.Rajendra</v>
          </cell>
          <cell r="K257" t="str">
            <v>L.Jedwab</v>
          </cell>
          <cell r="L257" t="str">
            <v>Therese</v>
          </cell>
          <cell r="M257"/>
          <cell r="N257" t="str">
            <v>Golriz</v>
          </cell>
          <cell r="O257"/>
          <cell r="P257" t="str">
            <v>qq</v>
          </cell>
          <cell r="Q257"/>
          <cell r="R257"/>
          <cell r="S257"/>
          <cell r="T257"/>
          <cell r="V257"/>
          <cell r="W257"/>
          <cell r="X257"/>
          <cell r="Y257"/>
          <cell r="AA257"/>
          <cell r="AB257"/>
          <cell r="AC257"/>
          <cell r="AD257"/>
          <cell r="AE257"/>
          <cell r="AG257"/>
        </row>
        <row r="258">
          <cell r="A258">
            <v>43459</v>
          </cell>
          <cell r="B258" t="str">
            <v>Wednesday</v>
          </cell>
          <cell r="C258" t="str">
            <v>Public Holiday</v>
          </cell>
          <cell r="D258" t="str">
            <v>Public Holiday</v>
          </cell>
          <cell r="E258" t="str">
            <v>Public Holiday</v>
          </cell>
          <cell r="F258" t="str">
            <v>Public Holiday</v>
          </cell>
          <cell r="G258" t="str">
            <v>Public Holiday</v>
          </cell>
          <cell r="H258" t="str">
            <v>Public Holiday</v>
          </cell>
          <cell r="I258" t="str">
            <v>Public Holiday</v>
          </cell>
          <cell r="J258" t="str">
            <v>Public Holiday</v>
          </cell>
          <cell r="K258" t="str">
            <v>Public Holiday</v>
          </cell>
          <cell r="L258" t="str">
            <v>Public Holiday</v>
          </cell>
          <cell r="M258" t="str">
            <v>Public Holiday</v>
          </cell>
          <cell r="N258" t="str">
            <v>Public Holiday</v>
          </cell>
          <cell r="O258" t="str">
            <v>Public Holiday</v>
          </cell>
          <cell r="P258" t="str">
            <v>Public Holiday</v>
          </cell>
          <cell r="Q258"/>
          <cell r="R258"/>
          <cell r="S258"/>
          <cell r="T258"/>
          <cell r="V258"/>
          <cell r="W258"/>
          <cell r="X258"/>
          <cell r="Y258"/>
          <cell r="AA258"/>
          <cell r="AB258"/>
          <cell r="AC258"/>
          <cell r="AD258"/>
          <cell r="AE258"/>
          <cell r="AG258"/>
        </row>
        <row r="259">
          <cell r="A259">
            <v>43460</v>
          </cell>
          <cell r="B259" t="str">
            <v>Thursday</v>
          </cell>
          <cell r="C259" t="str">
            <v>Public Holiday</v>
          </cell>
          <cell r="D259" t="str">
            <v>Public Holiday</v>
          </cell>
          <cell r="E259" t="str">
            <v>Public Holiday</v>
          </cell>
          <cell r="F259" t="str">
            <v>Public Holiday</v>
          </cell>
          <cell r="G259" t="str">
            <v>Public Holiday</v>
          </cell>
          <cell r="H259" t="str">
            <v>Public Holiday</v>
          </cell>
          <cell r="I259" t="str">
            <v>Public Holiday</v>
          </cell>
          <cell r="J259" t="str">
            <v>Public Holiday</v>
          </cell>
          <cell r="K259" t="str">
            <v>Public Holiday</v>
          </cell>
          <cell r="L259" t="str">
            <v>Public Holiday</v>
          </cell>
          <cell r="M259" t="str">
            <v>Public Holiday</v>
          </cell>
          <cell r="N259" t="str">
            <v>Public Holiday</v>
          </cell>
          <cell r="O259"/>
          <cell r="P259" t="str">
            <v>Public Holiday</v>
          </cell>
          <cell r="Q259"/>
          <cell r="R259"/>
          <cell r="S259"/>
          <cell r="T259"/>
          <cell r="V259"/>
          <cell r="W259"/>
          <cell r="X259"/>
          <cell r="Y259"/>
          <cell r="AA259"/>
          <cell r="AB259"/>
          <cell r="AC259"/>
          <cell r="AD259"/>
          <cell r="AE259"/>
          <cell r="AG259"/>
        </row>
        <row r="260">
          <cell r="A260">
            <v>43461</v>
          </cell>
          <cell r="B260" t="str">
            <v>Friday</v>
          </cell>
          <cell r="C260" t="str">
            <v>Obaid</v>
          </cell>
          <cell r="D260" t="str">
            <v>Berenice</v>
          </cell>
          <cell r="E260" t="str">
            <v>M.Tang</v>
          </cell>
          <cell r="F260" t="str">
            <v>Golriz</v>
          </cell>
          <cell r="G260" t="str">
            <v>M.Lu</v>
          </cell>
          <cell r="H260" t="str">
            <v>K.Josevska</v>
          </cell>
          <cell r="I260" t="str">
            <v>G.Wang</v>
          </cell>
          <cell r="J260" t="str">
            <v>S.Rajendra</v>
          </cell>
          <cell r="K260" t="str">
            <v>L.Jedwab</v>
          </cell>
          <cell r="L260" t="str">
            <v>Therese</v>
          </cell>
          <cell r="M260"/>
          <cell r="N260" t="str">
            <v>qq</v>
          </cell>
          <cell r="O260"/>
          <cell r="P260" t="str">
            <v>Noor</v>
          </cell>
          <cell r="Q260"/>
          <cell r="R260"/>
          <cell r="S260"/>
          <cell r="T260"/>
          <cell r="V260"/>
          <cell r="W260"/>
          <cell r="X260"/>
          <cell r="Y260"/>
          <cell r="AA260"/>
          <cell r="AB260"/>
          <cell r="AC260"/>
          <cell r="AD260"/>
          <cell r="AE260"/>
          <cell r="AG260"/>
        </row>
        <row r="261">
          <cell r="A261">
            <v>43462</v>
          </cell>
          <cell r="B261" t="str">
            <v>Monday</v>
          </cell>
          <cell r="C261" t="str">
            <v>Obaid</v>
          </cell>
          <cell r="D261" t="str">
            <v>Berenice</v>
          </cell>
          <cell r="E261" t="str">
            <v>M.Tang</v>
          </cell>
          <cell r="F261" t="str">
            <v>qq</v>
          </cell>
          <cell r="G261" t="str">
            <v>V.Shen</v>
          </cell>
          <cell r="H261" t="str">
            <v>K.Josevska</v>
          </cell>
          <cell r="I261" t="str">
            <v>G.Wang</v>
          </cell>
          <cell r="J261" t="str">
            <v>S.Rajendra</v>
          </cell>
          <cell r="K261" t="str">
            <v>L.Jedwab</v>
          </cell>
          <cell r="L261" t="str">
            <v>Therese</v>
          </cell>
          <cell r="M261"/>
          <cell r="N261" t="str">
            <v>Golriz</v>
          </cell>
          <cell r="O261"/>
          <cell r="P261" t="str">
            <v>qq</v>
          </cell>
          <cell r="Q261"/>
          <cell r="R261"/>
          <cell r="S261"/>
          <cell r="T261"/>
          <cell r="V261"/>
          <cell r="W261"/>
          <cell r="X261"/>
          <cell r="Y261"/>
          <cell r="AA261"/>
          <cell r="AB261"/>
          <cell r="AC261"/>
          <cell r="AD261"/>
          <cell r="AE261"/>
          <cell r="AG261"/>
        </row>
        <row r="262">
          <cell r="A262">
            <v>43465</v>
          </cell>
          <cell r="B262" t="str">
            <v>Tuesday</v>
          </cell>
          <cell r="C262" t="str">
            <v>Obaid</v>
          </cell>
          <cell r="D262" t="str">
            <v>Berenice</v>
          </cell>
          <cell r="E262" t="str">
            <v>M.Tang</v>
          </cell>
          <cell r="F262" t="str">
            <v>Alla</v>
          </cell>
          <cell r="G262" t="str">
            <v>Li-Ling</v>
          </cell>
          <cell r="H262" t="str">
            <v>K.Josevska</v>
          </cell>
          <cell r="I262" t="str">
            <v>G.Wang</v>
          </cell>
          <cell r="J262" t="str">
            <v>S.Rajendra</v>
          </cell>
          <cell r="K262" t="str">
            <v>L.Jedwab</v>
          </cell>
          <cell r="L262" t="str">
            <v>Therese</v>
          </cell>
          <cell r="M262"/>
          <cell r="N262" t="str">
            <v>Golriz</v>
          </cell>
          <cell r="O262"/>
          <cell r="P262"/>
          <cell r="Q262"/>
          <cell r="R262"/>
          <cell r="S262"/>
          <cell r="T262"/>
          <cell r="V262"/>
          <cell r="W262"/>
          <cell r="X262"/>
          <cell r="Y262"/>
          <cell r="AA262"/>
          <cell r="AB262"/>
          <cell r="AC262"/>
          <cell r="AD262"/>
          <cell r="AE262"/>
          <cell r="AG262"/>
        </row>
        <row r="263">
          <cell r="A263">
            <v>43466</v>
          </cell>
          <cell r="B263" t="str">
            <v>Tuesday</v>
          </cell>
          <cell r="C263" t="str">
            <v>Obaid</v>
          </cell>
          <cell r="D263" t="str">
            <v>Berenice</v>
          </cell>
          <cell r="E263" t="str">
            <v>Golriz</v>
          </cell>
          <cell r="F263" t="str">
            <v>Alla</v>
          </cell>
          <cell r="G263" t="str">
            <v>M.Lu</v>
          </cell>
          <cell r="H263" t="str">
            <v>K.Josevska</v>
          </cell>
          <cell r="I263" t="str">
            <v>G.Wang</v>
          </cell>
          <cell r="J263" t="str">
            <v>S.Rajendra</v>
          </cell>
          <cell r="K263" t="str">
            <v>L.Jedwab</v>
          </cell>
          <cell r="L263" t="str">
            <v>Therese</v>
          </cell>
          <cell r="M263"/>
          <cell r="N263"/>
          <cell r="O263"/>
          <cell r="P263"/>
          <cell r="Q263"/>
          <cell r="R263"/>
          <cell r="S263"/>
          <cell r="T263"/>
          <cell r="V263"/>
          <cell r="W263"/>
          <cell r="X263"/>
          <cell r="Y263"/>
          <cell r="AA263"/>
          <cell r="AB263"/>
          <cell r="AC263"/>
          <cell r="AD263"/>
          <cell r="AE263"/>
          <cell r="AG263"/>
        </row>
        <row r="264">
          <cell r="A264">
            <v>43467</v>
          </cell>
          <cell r="B264" t="str">
            <v>Wednesday</v>
          </cell>
          <cell r="C264" t="str">
            <v>Obaid</v>
          </cell>
          <cell r="D264" t="str">
            <v>Berenice</v>
          </cell>
          <cell r="E264" t="str">
            <v>M.Tang</v>
          </cell>
          <cell r="F264" t="str">
            <v>qq</v>
          </cell>
          <cell r="G264" t="str">
            <v>M.Lu</v>
          </cell>
          <cell r="H264" t="str">
            <v>K.Josevska</v>
          </cell>
          <cell r="I264" t="str">
            <v>G.Wang</v>
          </cell>
          <cell r="J264" t="str">
            <v>G.Wang</v>
          </cell>
          <cell r="K264" t="str">
            <v>L.Jedwab</v>
          </cell>
          <cell r="L264" t="str">
            <v>Therese</v>
          </cell>
          <cell r="M264"/>
          <cell r="N264"/>
          <cell r="O264"/>
          <cell r="P264"/>
          <cell r="Q264"/>
          <cell r="R264"/>
          <cell r="S264"/>
          <cell r="T264"/>
          <cell r="V264"/>
          <cell r="W264"/>
          <cell r="X264"/>
          <cell r="Y264"/>
          <cell r="AA264"/>
          <cell r="AB264"/>
          <cell r="AC264"/>
          <cell r="AD264"/>
          <cell r="AE264"/>
          <cell r="AG264"/>
        </row>
        <row r="265">
          <cell r="A265">
            <v>43468</v>
          </cell>
          <cell r="B265" t="str">
            <v>Thursday</v>
          </cell>
          <cell r="C265" t="str">
            <v>Obaid</v>
          </cell>
          <cell r="D265" t="str">
            <v>Berenice</v>
          </cell>
          <cell r="E265" t="str">
            <v>M.Tang</v>
          </cell>
          <cell r="F265" t="str">
            <v>Alla</v>
          </cell>
          <cell r="G265" t="str">
            <v>M.Lu</v>
          </cell>
          <cell r="H265" t="str">
            <v>K.Josevska</v>
          </cell>
          <cell r="I265" t="str">
            <v>G.Wang</v>
          </cell>
          <cell r="J265" t="str">
            <v>S.Rajendra</v>
          </cell>
          <cell r="K265" t="str">
            <v>L.Jedwab</v>
          </cell>
          <cell r="L265" t="str">
            <v>Therese</v>
          </cell>
          <cell r="M265"/>
          <cell r="N265"/>
          <cell r="O265"/>
          <cell r="P265"/>
          <cell r="Q265"/>
          <cell r="R265"/>
          <cell r="S265"/>
          <cell r="T265"/>
          <cell r="V265"/>
          <cell r="W265"/>
          <cell r="X265"/>
          <cell r="Y265"/>
          <cell r="AA265"/>
          <cell r="AB265"/>
          <cell r="AC265"/>
          <cell r="AD265"/>
          <cell r="AE265"/>
          <cell r="AG265"/>
        </row>
        <row r="266">
          <cell r="A266">
            <v>43469</v>
          </cell>
          <cell r="B266" t="str">
            <v>Friday</v>
          </cell>
          <cell r="C266" t="str">
            <v>Obaid</v>
          </cell>
          <cell r="D266" t="str">
            <v>Berenice</v>
          </cell>
          <cell r="E266" t="str">
            <v>M.Tang</v>
          </cell>
          <cell r="F266" t="str">
            <v>qq</v>
          </cell>
          <cell r="G266" t="str">
            <v>M.Lu</v>
          </cell>
          <cell r="H266" t="str">
            <v>K.Josevska</v>
          </cell>
          <cell r="I266" t="str">
            <v>G.Wang</v>
          </cell>
          <cell r="J266" t="str">
            <v>S.Rajendra</v>
          </cell>
          <cell r="K266" t="str">
            <v>L.Jedwab</v>
          </cell>
          <cell r="L266" t="str">
            <v>Therese</v>
          </cell>
          <cell r="M266"/>
          <cell r="N266"/>
          <cell r="O266"/>
          <cell r="P266"/>
          <cell r="Q266"/>
          <cell r="R266"/>
          <cell r="S266"/>
          <cell r="T266"/>
        </row>
        <row r="268">
          <cell r="B268" t="str">
            <v>Rules:</v>
          </cell>
        </row>
        <row r="269">
          <cell r="B269" t="str">
            <v>1. Type [qq] if: cell is intended to be left empty (e.g. no staff member required for a particular position on a particuar day)</v>
          </cell>
        </row>
        <row r="270">
          <cell r="B270" t="str">
            <v>2. Type [blank] if: staff member is needed but no one is avaliable from the team (e.g. staff member needed to fill a particular position on a particular day)</v>
          </cell>
        </row>
        <row r="271">
          <cell r="B271" t="str">
            <v>3. Type [public holiday]: in all cells on public holidays</v>
          </cell>
        </row>
        <row r="272">
          <cell r="B272" t="str">
            <v>4. Type [*]: to tag team leader</v>
          </cell>
        </row>
        <row r="273">
          <cell r="B273" t="str">
            <v>5. Type [c/o]: to tag clinical orientation in a particular role</v>
          </cell>
        </row>
        <row r="274">
          <cell r="B274" t="str">
            <v>6. When the 'Cover' person OR the 'Pharmacy Rotation' person is rostered to a position outside of the team, change their status to 'qq' in the respective 'Cover' or 'Pharmacy Rotation' cell</v>
          </cell>
        </row>
        <row r="275">
          <cell r="B275" t="str">
            <v>7. If a purple column is not needed: Do not delete the column, just leave the cells empty (these columns can be hidden if needed)</v>
          </cell>
        </row>
        <row r="276">
          <cell r="B276" t="str">
            <v>8. The data from this spreadsheet automatically feeds into the 'Calendar' and the 'Leave Roster'</v>
          </cell>
        </row>
        <row r="277">
          <cell r="B277" t="str">
            <v>9. The data from this spreadsheet also automatically feeds into the '2017_Pharmacy Department Roster' (overall A3 roster)</v>
          </cell>
        </row>
        <row r="278">
          <cell r="B278" t="str">
            <v>10. The data from this spreadsheet also automatically feeds into the '2017_Avaliable Staff Roster' (i.e. spares roster)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4"/>
  <sheetViews>
    <sheetView tabSelected="1" topLeftCell="A181" zoomScale="82" zoomScaleNormal="82" workbookViewId="0">
      <pane xSplit="1" topLeftCell="R1" activePane="topRight" state="frozen"/>
      <selection pane="topRight" activeCell="Z206" sqref="Z206"/>
    </sheetView>
  </sheetViews>
  <sheetFormatPr defaultRowHeight="16.5" x14ac:dyDescent="0.3"/>
  <cols>
    <col min="1" max="1" width="9.875" style="8" customWidth="1"/>
    <col min="2" max="2" width="10.75" bestFit="1" customWidth="1"/>
    <col min="3" max="5" width="15.5" bestFit="1" customWidth="1"/>
    <col min="6" max="6" width="26.625" bestFit="1" customWidth="1"/>
    <col min="7" max="7" width="15.5" bestFit="1" customWidth="1"/>
    <col min="8" max="8" width="20" bestFit="1" customWidth="1"/>
    <col min="9" max="9" width="25.125" bestFit="1" customWidth="1"/>
    <col min="10" max="10" width="15.5" customWidth="1"/>
    <col min="11" max="11" width="25.125" bestFit="1" customWidth="1"/>
    <col min="12" max="12" width="15.5" customWidth="1"/>
    <col min="13" max="13" width="16.75" customWidth="1"/>
    <col min="14" max="14" width="14.125" customWidth="1"/>
    <col min="15" max="15" width="16.125" customWidth="1"/>
    <col min="16" max="16" width="19.75" customWidth="1"/>
    <col min="17" max="17" width="18" bestFit="1" customWidth="1"/>
    <col min="18" max="18" width="23.125" bestFit="1" customWidth="1"/>
    <col min="19" max="19" width="15.5" customWidth="1"/>
    <col min="20" max="20" width="15.5" hidden="1" customWidth="1"/>
    <col min="21" max="21" width="0.125" hidden="1" customWidth="1"/>
    <col min="22" max="22" width="9.625" style="40" hidden="1" customWidth="1"/>
    <col min="23" max="23" width="13.125" bestFit="1" customWidth="1"/>
    <col min="24" max="24" width="13.125" customWidth="1"/>
    <col min="25" max="25" width="25.625" bestFit="1" customWidth="1"/>
    <col min="26" max="26" width="20.125" customWidth="1"/>
    <col min="27" max="27" width="18" style="40" customWidth="1"/>
    <col min="28" max="28" width="12.75" style="87" customWidth="1"/>
    <col min="29" max="30" width="13.125" bestFit="1" customWidth="1"/>
    <col min="31" max="31" width="17.625" bestFit="1" customWidth="1"/>
    <col min="32" max="33" width="25.25" bestFit="1" customWidth="1"/>
    <col min="34" max="34" width="9" style="6"/>
    <col min="35" max="35" width="14.25" customWidth="1"/>
    <col min="36" max="36" width="9" style="35"/>
    <col min="37" max="37" width="62.625" customWidth="1"/>
  </cols>
  <sheetData>
    <row r="1" spans="1:36" s="39" customFormat="1" ht="39.75" customHeight="1" x14ac:dyDescent="0.3">
      <c r="A1" s="71"/>
      <c r="B1" s="72"/>
      <c r="C1" s="73" t="s">
        <v>59</v>
      </c>
      <c r="D1" s="73" t="s">
        <v>57</v>
      </c>
      <c r="E1" s="73" t="s">
        <v>65</v>
      </c>
      <c r="F1" s="73" t="s">
        <v>58</v>
      </c>
      <c r="G1" s="73" t="s">
        <v>55</v>
      </c>
      <c r="H1" s="73" t="s">
        <v>74</v>
      </c>
      <c r="I1" s="73" t="s">
        <v>68</v>
      </c>
      <c r="J1" s="73" t="s">
        <v>52</v>
      </c>
      <c r="K1" s="73" t="s">
        <v>53</v>
      </c>
      <c r="L1" s="73" t="s">
        <v>54</v>
      </c>
      <c r="M1" s="73" t="s">
        <v>56</v>
      </c>
      <c r="N1" s="73" t="s">
        <v>69</v>
      </c>
      <c r="O1" s="73" t="s">
        <v>166</v>
      </c>
      <c r="P1" s="73" t="s">
        <v>114</v>
      </c>
      <c r="Q1" s="73" t="s">
        <v>85</v>
      </c>
      <c r="R1" s="73" t="s">
        <v>120</v>
      </c>
      <c r="S1" s="73" t="s">
        <v>77</v>
      </c>
      <c r="T1" s="73" t="s">
        <v>75</v>
      </c>
      <c r="U1" s="73" t="s">
        <v>14</v>
      </c>
      <c r="V1" s="74"/>
      <c r="W1" s="62" t="s">
        <v>7</v>
      </c>
      <c r="X1" s="62" t="s">
        <v>101</v>
      </c>
      <c r="Y1" s="62" t="s">
        <v>8</v>
      </c>
      <c r="Z1" s="62" t="s">
        <v>102</v>
      </c>
      <c r="AA1" s="74" t="s">
        <v>103</v>
      </c>
      <c r="AB1" s="74" t="s">
        <v>104</v>
      </c>
      <c r="AC1" s="75" t="s">
        <v>9</v>
      </c>
      <c r="AD1" s="75" t="s">
        <v>10</v>
      </c>
      <c r="AE1" s="75" t="s">
        <v>11</v>
      </c>
      <c r="AF1" s="75" t="s">
        <v>12</v>
      </c>
      <c r="AG1" s="75" t="s">
        <v>22</v>
      </c>
      <c r="AH1" s="74"/>
      <c r="AI1" s="62" t="s">
        <v>15</v>
      </c>
      <c r="AJ1" s="76"/>
    </row>
    <row r="2" spans="1:36" hidden="1" x14ac:dyDescent="0.3">
      <c r="A2" s="7">
        <v>43466</v>
      </c>
      <c r="B2" s="1" t="s">
        <v>3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W2" s="4"/>
      <c r="X2" s="4"/>
      <c r="Y2" s="4"/>
      <c r="Z2" s="4"/>
      <c r="AA2" s="60"/>
      <c r="AB2" s="87">
        <f>VLOOKUP(A2,[2]!DailyRoster,25,FALSE)</f>
        <v>0</v>
      </c>
      <c r="AC2" s="5"/>
      <c r="AD2" s="5"/>
      <c r="AE2" s="5"/>
      <c r="AF2" s="5"/>
      <c r="AG2" s="5"/>
      <c r="AI2" s="4"/>
    </row>
    <row r="3" spans="1:36" hidden="1" x14ac:dyDescent="0.3">
      <c r="A3" s="7">
        <v>43467</v>
      </c>
      <c r="B3" s="1" t="s">
        <v>4</v>
      </c>
      <c r="C3" s="2" t="s">
        <v>50</v>
      </c>
      <c r="D3" s="2" t="s">
        <v>113</v>
      </c>
      <c r="E3" s="2" t="s">
        <v>73</v>
      </c>
      <c r="F3" s="2" t="s">
        <v>63</v>
      </c>
      <c r="G3" s="3" t="s">
        <v>81</v>
      </c>
      <c r="H3" s="3" t="s">
        <v>64</v>
      </c>
      <c r="I3" s="3" t="s">
        <v>108</v>
      </c>
      <c r="J3" s="3" t="s">
        <v>47</v>
      </c>
      <c r="K3" s="3" t="s">
        <v>83</v>
      </c>
      <c r="L3" s="3"/>
      <c r="M3" s="3"/>
      <c r="N3" s="3"/>
      <c r="O3" s="3"/>
      <c r="P3" s="3" t="s">
        <v>115</v>
      </c>
      <c r="Q3" s="3"/>
      <c r="R3" s="3"/>
      <c r="S3" s="3"/>
      <c r="T3" s="3"/>
      <c r="U3" s="3"/>
      <c r="W3" s="4"/>
      <c r="X3" s="4"/>
      <c r="Y3" s="4" t="s">
        <v>48</v>
      </c>
      <c r="Z3" s="4"/>
      <c r="AA3" s="60"/>
      <c r="AB3" s="87">
        <f>VLOOKUP(A3,[2]!DailyRoster,25,FALSE)</f>
        <v>0</v>
      </c>
      <c r="AC3" s="5"/>
      <c r="AD3" s="5"/>
      <c r="AE3" s="5"/>
      <c r="AF3" s="5"/>
      <c r="AG3" s="5"/>
      <c r="AI3" s="4"/>
    </row>
    <row r="4" spans="1:36" hidden="1" x14ac:dyDescent="0.3">
      <c r="A4" s="7">
        <v>43468</v>
      </c>
      <c r="B4" s="1" t="s">
        <v>5</v>
      </c>
      <c r="C4" s="2" t="s">
        <v>50</v>
      </c>
      <c r="D4" s="2" t="s">
        <v>113</v>
      </c>
      <c r="E4" s="2" t="s">
        <v>73</v>
      </c>
      <c r="F4" s="2" t="s">
        <v>154</v>
      </c>
      <c r="G4" s="3" t="s">
        <v>81</v>
      </c>
      <c r="H4" s="3" t="s">
        <v>111</v>
      </c>
      <c r="I4" s="3" t="s">
        <v>108</v>
      </c>
      <c r="J4" s="3" t="s">
        <v>47</v>
      </c>
      <c r="K4" s="3" t="s">
        <v>83</v>
      </c>
      <c r="L4" s="3"/>
      <c r="M4" s="3"/>
      <c r="N4" s="3"/>
      <c r="O4" s="3"/>
      <c r="P4" s="3" t="s">
        <v>115</v>
      </c>
      <c r="Q4" s="3"/>
      <c r="R4" s="3"/>
      <c r="S4" s="3"/>
      <c r="T4" s="3"/>
      <c r="U4" s="2"/>
      <c r="W4" s="4"/>
      <c r="X4" s="4"/>
      <c r="Y4" s="4" t="s">
        <v>48</v>
      </c>
      <c r="Z4" s="4"/>
      <c r="AA4" s="60" t="s">
        <v>63</v>
      </c>
      <c r="AB4" s="87">
        <f>VLOOKUP(A4,[2]!DailyRoster,25,FALSE)</f>
        <v>0</v>
      </c>
      <c r="AC4" s="5"/>
      <c r="AD4" s="5"/>
      <c r="AE4" s="5"/>
      <c r="AF4" s="5"/>
      <c r="AG4" s="5"/>
      <c r="AI4" s="4"/>
    </row>
    <row r="5" spans="1:36" hidden="1" x14ac:dyDescent="0.3">
      <c r="A5" s="7">
        <v>43469</v>
      </c>
      <c r="B5" s="1" t="s">
        <v>6</v>
      </c>
      <c r="C5" s="2" t="s">
        <v>50</v>
      </c>
      <c r="D5" s="2" t="s">
        <v>99</v>
      </c>
      <c r="E5" s="2" t="s">
        <v>73</v>
      </c>
      <c r="F5" s="2" t="s">
        <v>63</v>
      </c>
      <c r="G5" s="3" t="s">
        <v>81</v>
      </c>
      <c r="H5" s="3" t="s">
        <v>60</v>
      </c>
      <c r="I5" s="3" t="s">
        <v>108</v>
      </c>
      <c r="J5" s="3" t="s">
        <v>47</v>
      </c>
      <c r="K5" s="3" t="s">
        <v>83</v>
      </c>
      <c r="L5" s="3"/>
      <c r="M5" s="3"/>
      <c r="N5" s="3"/>
      <c r="O5" s="3"/>
      <c r="P5" s="3" t="s">
        <v>115</v>
      </c>
      <c r="Q5" s="3"/>
      <c r="R5" s="3"/>
      <c r="S5" s="3"/>
      <c r="T5" s="3"/>
      <c r="U5" s="3"/>
      <c r="W5" s="4"/>
      <c r="X5" s="4"/>
      <c r="Y5" s="4" t="s">
        <v>48</v>
      </c>
      <c r="Z5" s="4"/>
      <c r="AA5" s="60"/>
      <c r="AB5" s="87">
        <f>VLOOKUP(A5,[2]!DailyRoster,25,FALSE)</f>
        <v>0</v>
      </c>
      <c r="AC5" s="5"/>
      <c r="AD5" s="5"/>
      <c r="AE5" s="5"/>
      <c r="AF5" s="5"/>
      <c r="AG5" s="5"/>
      <c r="AI5" s="4"/>
    </row>
    <row r="6" spans="1:36" hidden="1" x14ac:dyDescent="0.3">
      <c r="A6" s="7">
        <v>43472</v>
      </c>
      <c r="B6" s="1" t="s">
        <v>2</v>
      </c>
      <c r="C6" s="2" t="s">
        <v>50</v>
      </c>
      <c r="D6" s="2" t="s">
        <v>99</v>
      </c>
      <c r="E6" s="2" t="s">
        <v>100</v>
      </c>
      <c r="F6" s="2" t="s">
        <v>63</v>
      </c>
      <c r="G6" s="3" t="s">
        <v>81</v>
      </c>
      <c r="H6" s="3" t="s">
        <v>60</v>
      </c>
      <c r="I6" s="3" t="s">
        <v>119</v>
      </c>
      <c r="J6" s="3" t="s">
        <v>47</v>
      </c>
      <c r="K6" s="3" t="s">
        <v>72</v>
      </c>
      <c r="L6" s="3"/>
      <c r="M6" s="3"/>
      <c r="N6" s="3" t="s">
        <v>118</v>
      </c>
      <c r="O6" s="3"/>
      <c r="P6" s="3"/>
      <c r="Q6" s="3" t="s">
        <v>116</v>
      </c>
      <c r="R6" s="3"/>
      <c r="S6" s="3"/>
      <c r="T6" s="3"/>
      <c r="U6" s="3"/>
      <c r="W6" s="4"/>
      <c r="X6" s="4"/>
      <c r="Y6" s="4" t="s">
        <v>48</v>
      </c>
      <c r="Z6" s="4"/>
      <c r="AA6" s="60"/>
      <c r="AB6" s="87">
        <f>VLOOKUP(A6,[2]!DailyRoster,25,FALSE)</f>
        <v>0</v>
      </c>
      <c r="AC6" s="5"/>
      <c r="AD6" s="5"/>
      <c r="AE6" s="5" t="s">
        <v>80</v>
      </c>
      <c r="AF6" s="5"/>
      <c r="AG6" s="5"/>
      <c r="AI6" s="4"/>
    </row>
    <row r="7" spans="1:36" hidden="1" x14ac:dyDescent="0.3">
      <c r="A7" s="7">
        <v>43473</v>
      </c>
      <c r="B7" s="1" t="s">
        <v>3</v>
      </c>
      <c r="C7" s="2" t="s">
        <v>50</v>
      </c>
      <c r="D7" s="2" t="s">
        <v>99</v>
      </c>
      <c r="E7" s="2" t="s">
        <v>100</v>
      </c>
      <c r="F7" s="2" t="s">
        <v>63</v>
      </c>
      <c r="G7" s="3" t="s">
        <v>81</v>
      </c>
      <c r="H7" s="3" t="s">
        <v>64</v>
      </c>
      <c r="I7" s="3" t="s">
        <v>119</v>
      </c>
      <c r="J7" s="3" t="s">
        <v>47</v>
      </c>
      <c r="K7" s="3" t="s">
        <v>72</v>
      </c>
      <c r="L7" s="3"/>
      <c r="M7" s="3"/>
      <c r="N7" s="3" t="s">
        <v>118</v>
      </c>
      <c r="O7" s="3"/>
      <c r="P7" s="3"/>
      <c r="Q7" s="3" t="s">
        <v>116</v>
      </c>
      <c r="R7" s="3"/>
      <c r="S7" s="3"/>
      <c r="T7" s="3"/>
      <c r="U7" s="3"/>
      <c r="W7" s="4"/>
      <c r="X7" s="4"/>
      <c r="Y7" s="4" t="s">
        <v>48</v>
      </c>
      <c r="Z7" s="4"/>
      <c r="AA7" s="60"/>
      <c r="AB7" s="87">
        <f>VLOOKUP(A7,[2]!DailyRoster,25,FALSE)</f>
        <v>0</v>
      </c>
      <c r="AC7" s="5"/>
      <c r="AD7" s="5"/>
      <c r="AE7" s="5" t="s">
        <v>80</v>
      </c>
      <c r="AF7" s="5"/>
      <c r="AG7" s="5"/>
      <c r="AI7" s="4"/>
    </row>
    <row r="8" spans="1:36" hidden="1" x14ac:dyDescent="0.3">
      <c r="A8" s="7">
        <v>43474</v>
      </c>
      <c r="B8" s="1" t="s">
        <v>4</v>
      </c>
      <c r="C8" s="2" t="s">
        <v>50</v>
      </c>
      <c r="D8" s="2" t="s">
        <v>60</v>
      </c>
      <c r="E8" s="2" t="s">
        <v>99</v>
      </c>
      <c r="F8" s="2" t="s">
        <v>63</v>
      </c>
      <c r="G8" s="3" t="s">
        <v>81</v>
      </c>
      <c r="H8" s="3" t="s">
        <v>64</v>
      </c>
      <c r="I8" s="3" t="s">
        <v>51</v>
      </c>
      <c r="J8" s="3" t="s">
        <v>47</v>
      </c>
      <c r="K8" s="3" t="s">
        <v>72</v>
      </c>
      <c r="L8" s="3"/>
      <c r="M8" s="3"/>
      <c r="N8" s="3" t="s">
        <v>51</v>
      </c>
      <c r="O8" s="3"/>
      <c r="P8" s="3"/>
      <c r="Q8" s="3" t="s">
        <v>116</v>
      </c>
      <c r="R8" s="3"/>
      <c r="S8" s="3"/>
      <c r="T8" s="3"/>
      <c r="U8" s="3"/>
      <c r="W8" s="4"/>
      <c r="X8" s="4"/>
      <c r="Y8" s="4" t="s">
        <v>48</v>
      </c>
      <c r="Z8" s="4"/>
      <c r="AA8" s="60"/>
      <c r="AB8" s="87">
        <f>VLOOKUP(A8,[2]!DailyRoster,25,FALSE)</f>
        <v>0</v>
      </c>
      <c r="AC8" s="5"/>
      <c r="AD8" s="5"/>
      <c r="AE8" s="5" t="s">
        <v>80</v>
      </c>
      <c r="AF8" s="5"/>
      <c r="AG8" s="5"/>
      <c r="AI8" s="4"/>
    </row>
    <row r="9" spans="1:36" hidden="1" x14ac:dyDescent="0.3">
      <c r="A9" s="7">
        <v>43475</v>
      </c>
      <c r="B9" s="1" t="s">
        <v>5</v>
      </c>
      <c r="C9" s="2" t="s">
        <v>50</v>
      </c>
      <c r="D9" s="2" t="s">
        <v>99</v>
      </c>
      <c r="E9" s="2" t="s">
        <v>100</v>
      </c>
      <c r="F9" s="2" t="s">
        <v>63</v>
      </c>
      <c r="G9" s="3" t="s">
        <v>81</v>
      </c>
      <c r="H9" s="3" t="s">
        <v>60</v>
      </c>
      <c r="I9" s="3" t="s">
        <v>119</v>
      </c>
      <c r="J9" s="3" t="s">
        <v>47</v>
      </c>
      <c r="K9" s="3" t="s">
        <v>72</v>
      </c>
      <c r="L9" s="3"/>
      <c r="M9" s="3"/>
      <c r="N9" s="3" t="s">
        <v>118</v>
      </c>
      <c r="O9" s="3"/>
      <c r="P9" s="3"/>
      <c r="Q9" s="3" t="s">
        <v>116</v>
      </c>
      <c r="R9" s="3"/>
      <c r="S9" s="3" t="s">
        <v>154</v>
      </c>
      <c r="T9" s="3"/>
      <c r="U9" s="3"/>
      <c r="W9" s="4"/>
      <c r="X9" s="4"/>
      <c r="Y9" s="4" t="s">
        <v>48</v>
      </c>
      <c r="Z9" s="4"/>
      <c r="AA9" s="60"/>
      <c r="AB9" s="87">
        <f>VLOOKUP(A9,[2]!DailyRoster,25,FALSE)</f>
        <v>0</v>
      </c>
      <c r="AC9" s="5"/>
      <c r="AD9" s="5"/>
      <c r="AE9" s="5" t="s">
        <v>80</v>
      </c>
      <c r="AF9" s="5"/>
      <c r="AG9" s="5"/>
      <c r="AI9" s="4"/>
    </row>
    <row r="10" spans="1:36" hidden="1" x14ac:dyDescent="0.3">
      <c r="A10" s="7">
        <v>43476</v>
      </c>
      <c r="B10" s="1" t="s">
        <v>6</v>
      </c>
      <c r="C10" s="2" t="s">
        <v>50</v>
      </c>
      <c r="D10" s="2" t="s">
        <v>154</v>
      </c>
      <c r="E10" s="2" t="s">
        <v>99</v>
      </c>
      <c r="F10" s="2" t="s">
        <v>63</v>
      </c>
      <c r="G10" s="3" t="s">
        <v>81</v>
      </c>
      <c r="H10" s="3" t="s">
        <v>71</v>
      </c>
      <c r="I10" s="3" t="s">
        <v>119</v>
      </c>
      <c r="J10" s="3" t="s">
        <v>47</v>
      </c>
      <c r="K10" s="3" t="s">
        <v>100</v>
      </c>
      <c r="L10" s="3"/>
      <c r="M10" s="3"/>
      <c r="N10" s="3" t="s">
        <v>118</v>
      </c>
      <c r="O10" s="3"/>
      <c r="P10" s="3"/>
      <c r="Q10" s="3" t="s">
        <v>116</v>
      </c>
      <c r="R10" s="3"/>
      <c r="S10" s="3"/>
      <c r="T10" s="3"/>
      <c r="U10" s="3"/>
      <c r="W10" s="4"/>
      <c r="X10" s="4"/>
      <c r="Y10" s="4" t="s">
        <v>48</v>
      </c>
      <c r="Z10" s="4"/>
      <c r="AA10" s="60"/>
      <c r="AB10" s="87">
        <f>VLOOKUP(A10,[2]!DailyRoster,25,FALSE)</f>
        <v>0</v>
      </c>
      <c r="AC10" s="5"/>
      <c r="AD10" s="5"/>
      <c r="AE10" s="5" t="s">
        <v>80</v>
      </c>
      <c r="AF10" s="5"/>
      <c r="AG10" s="5"/>
      <c r="AI10" s="4"/>
    </row>
    <row r="11" spans="1:36" hidden="1" x14ac:dyDescent="0.3">
      <c r="A11" s="7">
        <v>43479</v>
      </c>
      <c r="B11" s="1" t="s">
        <v>2</v>
      </c>
      <c r="C11" s="2" t="s">
        <v>50</v>
      </c>
      <c r="D11" s="2" t="s">
        <v>99</v>
      </c>
      <c r="E11" s="2" t="s">
        <v>100</v>
      </c>
      <c r="F11" s="2" t="s">
        <v>63</v>
      </c>
      <c r="G11" s="3" t="s">
        <v>81</v>
      </c>
      <c r="H11" s="3" t="s">
        <v>71</v>
      </c>
      <c r="I11" s="3" t="s">
        <v>123</v>
      </c>
      <c r="J11" s="3" t="s">
        <v>47</v>
      </c>
      <c r="K11" s="3" t="s">
        <v>124</v>
      </c>
      <c r="L11" s="3"/>
      <c r="M11" s="3"/>
      <c r="N11" s="3"/>
      <c r="O11" s="3"/>
      <c r="P11" s="3"/>
      <c r="Q11" s="3" t="s">
        <v>117</v>
      </c>
      <c r="R11" s="3"/>
      <c r="S11" s="3"/>
      <c r="T11" s="3"/>
      <c r="U11" s="3"/>
      <c r="W11" s="4"/>
      <c r="X11" s="4"/>
      <c r="Y11" s="4" t="s">
        <v>125</v>
      </c>
      <c r="Z11" s="4" t="s">
        <v>127</v>
      </c>
      <c r="AA11" s="60" t="s">
        <v>60</v>
      </c>
      <c r="AB11" s="87" t="str">
        <f>VLOOKUP(A11,[2]!DailyRoster,25,FALSE)</f>
        <v>Lois</v>
      </c>
      <c r="AC11" s="5"/>
      <c r="AD11" s="5"/>
      <c r="AE11" s="5" t="s">
        <v>80</v>
      </c>
      <c r="AF11" s="5"/>
      <c r="AG11" s="5"/>
      <c r="AI11" s="4"/>
    </row>
    <row r="12" spans="1:36" hidden="1" x14ac:dyDescent="0.3">
      <c r="A12" s="7">
        <v>43480</v>
      </c>
      <c r="B12" s="1" t="s">
        <v>3</v>
      </c>
      <c r="C12" s="2" t="s">
        <v>50</v>
      </c>
      <c r="D12" s="2" t="s">
        <v>60</v>
      </c>
      <c r="E12" s="2" t="s">
        <v>99</v>
      </c>
      <c r="F12" s="2" t="s">
        <v>63</v>
      </c>
      <c r="G12" s="3" t="s">
        <v>81</v>
      </c>
      <c r="H12" s="3" t="s">
        <v>64</v>
      </c>
      <c r="I12" s="3" t="s">
        <v>123</v>
      </c>
      <c r="J12" s="3" t="s">
        <v>47</v>
      </c>
      <c r="K12" s="3" t="s">
        <v>100</v>
      </c>
      <c r="L12" s="3"/>
      <c r="M12" s="3"/>
      <c r="N12" s="3"/>
      <c r="O12" s="3"/>
      <c r="P12" s="3"/>
      <c r="Q12" s="3" t="s">
        <v>117</v>
      </c>
      <c r="R12" s="3" t="s">
        <v>121</v>
      </c>
      <c r="S12" s="3"/>
      <c r="T12" s="3"/>
      <c r="U12" s="3"/>
      <c r="W12" s="4"/>
      <c r="X12" s="4"/>
      <c r="Y12" s="4" t="s">
        <v>125</v>
      </c>
      <c r="Z12" s="4" t="s">
        <v>127</v>
      </c>
      <c r="AA12" s="60"/>
      <c r="AB12" s="87" t="str">
        <f>VLOOKUP(A12,[2]!DailyRoster,25,FALSE)</f>
        <v>Lois</v>
      </c>
      <c r="AC12" s="5"/>
      <c r="AD12" s="5"/>
      <c r="AE12" s="5" t="s">
        <v>80</v>
      </c>
      <c r="AF12" s="5"/>
      <c r="AG12" s="5"/>
      <c r="AI12" s="4"/>
    </row>
    <row r="13" spans="1:36" hidden="1" x14ac:dyDescent="0.3">
      <c r="A13" s="7">
        <v>43481</v>
      </c>
      <c r="B13" s="1" t="s">
        <v>4</v>
      </c>
      <c r="C13" s="2" t="s">
        <v>50</v>
      </c>
      <c r="D13" s="2" t="s">
        <v>99</v>
      </c>
      <c r="E13" s="2" t="s">
        <v>100</v>
      </c>
      <c r="F13" s="2" t="s">
        <v>63</v>
      </c>
      <c r="G13" s="3" t="s">
        <v>48</v>
      </c>
      <c r="H13" s="3" t="s">
        <v>64</v>
      </c>
      <c r="I13" s="3" t="s">
        <v>123</v>
      </c>
      <c r="J13" s="3" t="s">
        <v>47</v>
      </c>
      <c r="K13" s="3" t="s">
        <v>81</v>
      </c>
      <c r="L13" s="3"/>
      <c r="M13" s="3"/>
      <c r="N13" s="3"/>
      <c r="O13" s="3"/>
      <c r="P13" s="3"/>
      <c r="Q13" s="3" t="s">
        <v>117</v>
      </c>
      <c r="R13" s="3" t="s">
        <v>122</v>
      </c>
      <c r="S13" s="3"/>
      <c r="T13" s="3"/>
      <c r="U13" s="3"/>
      <c r="W13" s="4"/>
      <c r="X13" s="4"/>
      <c r="Y13" s="4" t="s">
        <v>126</v>
      </c>
      <c r="Z13" s="4"/>
      <c r="AA13" s="60"/>
      <c r="AB13" s="87">
        <f>VLOOKUP(A13,[2]!DailyRoster,25,FALSE)</f>
        <v>0</v>
      </c>
      <c r="AC13" s="5"/>
      <c r="AD13" s="5"/>
      <c r="AE13" s="5" t="s">
        <v>80</v>
      </c>
      <c r="AF13" s="5"/>
      <c r="AG13" s="5"/>
      <c r="AI13" s="4"/>
    </row>
    <row r="14" spans="1:36" hidden="1" x14ac:dyDescent="0.3">
      <c r="A14" s="7">
        <v>43482</v>
      </c>
      <c r="B14" s="1" t="s">
        <v>5</v>
      </c>
      <c r="C14" s="2" t="s">
        <v>50</v>
      </c>
      <c r="D14" s="2" t="s">
        <v>99</v>
      </c>
      <c r="E14" s="2" t="s">
        <v>100</v>
      </c>
      <c r="F14" s="2" t="s">
        <v>63</v>
      </c>
      <c r="G14" s="3" t="s">
        <v>48</v>
      </c>
      <c r="H14" s="3" t="s">
        <v>71</v>
      </c>
      <c r="I14" s="3" t="s">
        <v>123</v>
      </c>
      <c r="J14" s="3" t="s">
        <v>47</v>
      </c>
      <c r="K14" s="3" t="s">
        <v>81</v>
      </c>
      <c r="L14" s="3"/>
      <c r="M14" s="3"/>
      <c r="N14" s="3"/>
      <c r="O14" s="3"/>
      <c r="P14" s="3"/>
      <c r="Q14" s="3" t="s">
        <v>117</v>
      </c>
      <c r="R14" s="3" t="s">
        <v>60</v>
      </c>
      <c r="S14" s="3"/>
      <c r="T14" s="3"/>
      <c r="U14" s="3"/>
      <c r="W14" s="4"/>
      <c r="X14" s="4"/>
      <c r="Y14" s="4" t="s">
        <v>155</v>
      </c>
      <c r="Z14" s="4"/>
      <c r="AA14" s="60"/>
      <c r="AB14" s="87">
        <f>VLOOKUP(A14,[2]!DailyRoster,25,FALSE)</f>
        <v>0</v>
      </c>
      <c r="AC14" s="5"/>
      <c r="AD14" s="5"/>
      <c r="AE14" s="5" t="s">
        <v>80</v>
      </c>
      <c r="AF14" s="5"/>
      <c r="AG14" s="5"/>
      <c r="AI14" s="4"/>
    </row>
    <row r="15" spans="1:36" hidden="1" x14ac:dyDescent="0.3">
      <c r="A15" s="7">
        <v>43483</v>
      </c>
      <c r="B15" s="1" t="s">
        <v>6</v>
      </c>
      <c r="C15" s="2" t="s">
        <v>50</v>
      </c>
      <c r="D15" s="2" t="s">
        <v>99</v>
      </c>
      <c r="E15" s="2" t="s">
        <v>100</v>
      </c>
      <c r="F15" s="2" t="s">
        <v>63</v>
      </c>
      <c r="G15" s="3" t="s">
        <v>48</v>
      </c>
      <c r="H15" s="3" t="s">
        <v>60</v>
      </c>
      <c r="I15" s="3" t="s">
        <v>123</v>
      </c>
      <c r="J15" s="3" t="s">
        <v>47</v>
      </c>
      <c r="K15" s="3" t="s">
        <v>83</v>
      </c>
      <c r="L15" s="3"/>
      <c r="M15" s="3"/>
      <c r="N15" s="3"/>
      <c r="O15" s="3"/>
      <c r="P15" s="3"/>
      <c r="Q15" s="3" t="s">
        <v>117</v>
      </c>
      <c r="R15" s="3" t="s">
        <v>60</v>
      </c>
      <c r="S15" s="3"/>
      <c r="T15" s="3"/>
      <c r="U15" s="3"/>
      <c r="W15" s="4"/>
      <c r="X15" s="4"/>
      <c r="Y15" s="4" t="s">
        <v>155</v>
      </c>
      <c r="Z15" s="4"/>
      <c r="AA15" s="60"/>
      <c r="AB15" s="87">
        <f>VLOOKUP(A15,[2]!DailyRoster,25,FALSE)</f>
        <v>0</v>
      </c>
      <c r="AC15" s="5"/>
      <c r="AD15" s="5"/>
      <c r="AE15" s="5" t="s">
        <v>80</v>
      </c>
      <c r="AF15" s="5"/>
      <c r="AG15" s="5"/>
      <c r="AI15" s="4"/>
    </row>
    <row r="16" spans="1:36" hidden="1" x14ac:dyDescent="0.3">
      <c r="A16" s="7">
        <v>43486</v>
      </c>
      <c r="B16" s="1" t="s">
        <v>2</v>
      </c>
      <c r="C16" s="2" t="s">
        <v>50</v>
      </c>
      <c r="D16" s="2" t="s">
        <v>99</v>
      </c>
      <c r="E16" s="2" t="s">
        <v>100</v>
      </c>
      <c r="F16" s="2" t="s">
        <v>63</v>
      </c>
      <c r="G16" s="3" t="s">
        <v>48</v>
      </c>
      <c r="H16" s="3" t="s">
        <v>79</v>
      </c>
      <c r="I16" s="3" t="s">
        <v>132</v>
      </c>
      <c r="J16" s="3" t="s">
        <v>47</v>
      </c>
      <c r="K16" s="3" t="s">
        <v>83</v>
      </c>
      <c r="L16" s="3"/>
      <c r="M16" s="3"/>
      <c r="N16" s="3"/>
      <c r="O16" s="3"/>
      <c r="P16" s="3"/>
      <c r="Q16" s="3"/>
      <c r="R16" s="3"/>
      <c r="S16" s="3"/>
      <c r="T16" s="3"/>
      <c r="U16" s="3"/>
      <c r="W16" s="4"/>
      <c r="X16" s="4"/>
      <c r="Y16" s="4" t="s">
        <v>155</v>
      </c>
      <c r="Z16" s="4"/>
      <c r="AA16" s="60"/>
      <c r="AB16" s="87">
        <f>VLOOKUP(A16,[2]!DailyRoster,25,FALSE)</f>
        <v>0</v>
      </c>
      <c r="AC16" s="5"/>
      <c r="AD16" s="5"/>
      <c r="AE16" s="5" t="s">
        <v>80</v>
      </c>
      <c r="AF16" s="5"/>
      <c r="AG16" s="5"/>
      <c r="AI16" s="4"/>
    </row>
    <row r="17" spans="1:35" hidden="1" x14ac:dyDescent="0.3">
      <c r="A17" s="7">
        <v>43487</v>
      </c>
      <c r="B17" s="1" t="s">
        <v>3</v>
      </c>
      <c r="C17" s="2" t="s">
        <v>50</v>
      </c>
      <c r="D17" s="2" t="s">
        <v>99</v>
      </c>
      <c r="E17" s="2" t="s">
        <v>100</v>
      </c>
      <c r="F17" s="2" t="s">
        <v>63</v>
      </c>
      <c r="G17" s="3" t="s">
        <v>48</v>
      </c>
      <c r="H17" s="3" t="s">
        <v>79</v>
      </c>
      <c r="I17" s="3" t="s">
        <v>132</v>
      </c>
      <c r="J17" s="3" t="s">
        <v>47</v>
      </c>
      <c r="K17" s="3" t="s">
        <v>135</v>
      </c>
      <c r="L17" s="3"/>
      <c r="M17" s="3"/>
      <c r="N17" s="3"/>
      <c r="O17" s="3"/>
      <c r="P17" s="3"/>
      <c r="Q17" s="3"/>
      <c r="R17" s="3"/>
      <c r="S17" s="3"/>
      <c r="T17" s="3"/>
      <c r="U17" s="3"/>
      <c r="W17" s="4"/>
      <c r="X17" s="4"/>
      <c r="Y17" s="4" t="s">
        <v>155</v>
      </c>
      <c r="Z17" s="4"/>
      <c r="AA17" s="60"/>
      <c r="AB17" s="87">
        <f>VLOOKUP(A17,[2]!DailyRoster,25,FALSE)</f>
        <v>0</v>
      </c>
      <c r="AC17" s="5"/>
      <c r="AD17" s="5"/>
      <c r="AE17" s="5" t="s">
        <v>80</v>
      </c>
      <c r="AF17" s="5"/>
      <c r="AG17" s="5"/>
      <c r="AI17" s="4"/>
    </row>
    <row r="18" spans="1:35" hidden="1" x14ac:dyDescent="0.3">
      <c r="A18" s="7">
        <v>43488</v>
      </c>
      <c r="B18" s="1" t="s">
        <v>4</v>
      </c>
      <c r="C18" s="2" t="s">
        <v>50</v>
      </c>
      <c r="D18" s="2" t="s">
        <v>99</v>
      </c>
      <c r="E18" s="2" t="s">
        <v>100</v>
      </c>
      <c r="F18" s="2" t="s">
        <v>63</v>
      </c>
      <c r="G18" s="3" t="s">
        <v>48</v>
      </c>
      <c r="H18" s="3" t="s">
        <v>137</v>
      </c>
      <c r="I18" s="3" t="s">
        <v>132</v>
      </c>
      <c r="J18" s="3" t="s">
        <v>47</v>
      </c>
      <c r="K18" s="3" t="s">
        <v>134</v>
      </c>
      <c r="L18" s="3"/>
      <c r="M18" s="3"/>
      <c r="N18" s="3"/>
      <c r="O18" s="3"/>
      <c r="P18" s="3"/>
      <c r="Q18" s="3"/>
      <c r="R18" s="3"/>
      <c r="S18" s="3"/>
      <c r="T18" s="3"/>
      <c r="U18" s="3"/>
      <c r="W18" s="4"/>
      <c r="X18" s="4"/>
      <c r="Y18" s="4" t="s">
        <v>155</v>
      </c>
      <c r="Z18" s="4"/>
      <c r="AA18" s="60"/>
      <c r="AB18" s="87" t="str">
        <f>VLOOKUP(A18,[2]!DailyRoster,25,FALSE)</f>
        <v>&lt;12pm V.Shen</v>
      </c>
      <c r="AC18" s="5"/>
      <c r="AD18" s="5"/>
      <c r="AE18" s="5" t="s">
        <v>80</v>
      </c>
      <c r="AF18" s="5"/>
      <c r="AG18" s="5"/>
      <c r="AI18" s="4"/>
    </row>
    <row r="19" spans="1:35" hidden="1" x14ac:dyDescent="0.3">
      <c r="A19" s="7">
        <v>43489</v>
      </c>
      <c r="B19" s="1" t="s">
        <v>5</v>
      </c>
      <c r="C19" s="2" t="s">
        <v>50</v>
      </c>
      <c r="D19" s="2" t="s">
        <v>99</v>
      </c>
      <c r="E19" s="2" t="s">
        <v>100</v>
      </c>
      <c r="F19" s="2" t="s">
        <v>63</v>
      </c>
      <c r="G19" s="3" t="s">
        <v>48</v>
      </c>
      <c r="H19" s="3" t="s">
        <v>79</v>
      </c>
      <c r="I19" s="3" t="s">
        <v>132</v>
      </c>
      <c r="J19" s="3" t="s">
        <v>47</v>
      </c>
      <c r="K19" s="3" t="s">
        <v>134</v>
      </c>
      <c r="L19" s="3"/>
      <c r="M19" s="3"/>
      <c r="N19" s="3"/>
      <c r="O19" s="3"/>
      <c r="P19" s="3"/>
      <c r="Q19" s="3"/>
      <c r="R19" s="3"/>
      <c r="S19" s="3"/>
      <c r="T19" s="3"/>
      <c r="U19" s="3"/>
      <c r="W19" s="4"/>
      <c r="X19" s="4"/>
      <c r="Y19" s="4" t="s">
        <v>155</v>
      </c>
      <c r="Z19" s="4" t="s">
        <v>84</v>
      </c>
      <c r="AA19" s="60" t="s">
        <v>84</v>
      </c>
      <c r="AB19" s="87" t="str">
        <f>VLOOKUP(A19,[2]!DailyRoster,25,FALSE)</f>
        <v>V.Shen</v>
      </c>
      <c r="AC19" s="5"/>
      <c r="AD19" s="5"/>
      <c r="AE19" s="5" t="s">
        <v>80</v>
      </c>
      <c r="AF19" s="5"/>
      <c r="AG19" s="5"/>
      <c r="AI19" s="4"/>
    </row>
    <row r="20" spans="1:35" hidden="1" x14ac:dyDescent="0.3">
      <c r="A20" s="7">
        <v>43490</v>
      </c>
      <c r="B20" s="1" t="s">
        <v>6</v>
      </c>
      <c r="C20" s="2" t="s">
        <v>50</v>
      </c>
      <c r="D20" s="2" t="s">
        <v>99</v>
      </c>
      <c r="E20" s="2" t="s">
        <v>100</v>
      </c>
      <c r="F20" s="2" t="s">
        <v>63</v>
      </c>
      <c r="G20" s="3" t="s">
        <v>136</v>
      </c>
      <c r="H20" s="3" t="s">
        <v>79</v>
      </c>
      <c r="I20" s="3" t="s">
        <v>132</v>
      </c>
      <c r="J20" s="3" t="s">
        <v>47</v>
      </c>
      <c r="K20" s="3" t="s">
        <v>83</v>
      </c>
      <c r="L20" s="3"/>
      <c r="M20" s="3"/>
      <c r="N20" s="3"/>
      <c r="O20" s="3"/>
      <c r="P20" s="3"/>
      <c r="Q20" s="3"/>
      <c r="R20" s="3"/>
      <c r="S20" s="3"/>
      <c r="T20" s="3"/>
      <c r="U20" s="3"/>
      <c r="W20" s="4"/>
      <c r="X20" s="4"/>
      <c r="Y20" s="4" t="s">
        <v>155</v>
      </c>
      <c r="Z20" s="4"/>
      <c r="AA20" s="60"/>
      <c r="AB20" s="87">
        <f>VLOOKUP(A20,[2]!DailyRoster,25,FALSE)</f>
        <v>0</v>
      </c>
      <c r="AC20" s="5"/>
      <c r="AD20" s="5"/>
      <c r="AE20" s="5" t="s">
        <v>80</v>
      </c>
      <c r="AF20" s="5"/>
      <c r="AG20" s="5"/>
      <c r="AI20" s="4"/>
    </row>
    <row r="21" spans="1:35" hidden="1" x14ac:dyDescent="0.3">
      <c r="A21" s="7">
        <v>43493</v>
      </c>
      <c r="B21" s="1" t="s">
        <v>2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/>
      <c r="S21" s="2" t="s">
        <v>49</v>
      </c>
      <c r="T21" s="2" t="s">
        <v>49</v>
      </c>
      <c r="U21" s="3"/>
      <c r="W21" s="4"/>
      <c r="X21" s="4"/>
      <c r="Y21" s="4" t="s">
        <v>99</v>
      </c>
      <c r="Z21" s="4"/>
      <c r="AA21" s="60"/>
      <c r="AB21" s="87">
        <f>VLOOKUP(A21,[2]!DailyRoster,25,FALSE)</f>
        <v>0</v>
      </c>
      <c r="AC21" s="5"/>
      <c r="AD21" s="5"/>
      <c r="AE21" s="5" t="s">
        <v>80</v>
      </c>
      <c r="AF21" s="5"/>
      <c r="AG21" s="5"/>
      <c r="AI21" s="4"/>
    </row>
    <row r="22" spans="1:35" hidden="1" x14ac:dyDescent="0.3">
      <c r="A22" s="7">
        <v>43494</v>
      </c>
      <c r="B22" s="1" t="s">
        <v>3</v>
      </c>
      <c r="C22" s="2" t="s">
        <v>64</v>
      </c>
      <c r="D22" s="2" t="s">
        <v>81</v>
      </c>
      <c r="E22" s="2" t="s">
        <v>100</v>
      </c>
      <c r="F22" s="2" t="s">
        <v>63</v>
      </c>
      <c r="G22" s="3" t="s">
        <v>48</v>
      </c>
      <c r="H22" s="3" t="s">
        <v>79</v>
      </c>
      <c r="I22" s="3" t="s">
        <v>138</v>
      </c>
      <c r="J22" s="3" t="s">
        <v>47</v>
      </c>
      <c r="K22" s="3" t="s">
        <v>140</v>
      </c>
      <c r="L22" s="3" t="s">
        <v>51</v>
      </c>
      <c r="M22" s="3"/>
      <c r="N22" s="3"/>
      <c r="O22" s="3"/>
      <c r="P22" s="3"/>
      <c r="Q22" s="3"/>
      <c r="R22" s="3"/>
      <c r="S22" s="3"/>
      <c r="T22" s="3"/>
      <c r="U22" s="3"/>
      <c r="W22" s="4"/>
      <c r="X22" s="4"/>
      <c r="Y22" s="4" t="s">
        <v>99</v>
      </c>
      <c r="Z22" s="4" t="s">
        <v>50</v>
      </c>
      <c r="AA22" s="60" t="s">
        <v>128</v>
      </c>
      <c r="AB22" s="87">
        <f>VLOOKUP(A22,[2]!DailyRoster,25,FALSE)</f>
        <v>0</v>
      </c>
      <c r="AC22" s="5"/>
      <c r="AD22" s="5"/>
      <c r="AE22" s="5" t="s">
        <v>80</v>
      </c>
      <c r="AF22" s="5"/>
      <c r="AG22" s="5"/>
      <c r="AI22" s="4"/>
    </row>
    <row r="23" spans="1:35" hidden="1" x14ac:dyDescent="0.3">
      <c r="A23" s="7">
        <v>43495</v>
      </c>
      <c r="B23" s="1" t="s">
        <v>4</v>
      </c>
      <c r="C23" s="3" t="s">
        <v>50</v>
      </c>
      <c r="D23" s="2" t="s">
        <v>81</v>
      </c>
      <c r="E23" s="2" t="s">
        <v>100</v>
      </c>
      <c r="F23" s="2" t="s">
        <v>63</v>
      </c>
      <c r="G23" s="3" t="s">
        <v>64</v>
      </c>
      <c r="H23" s="3" t="s">
        <v>79</v>
      </c>
      <c r="I23" s="3" t="s">
        <v>138</v>
      </c>
      <c r="J23" s="3" t="s">
        <v>47</v>
      </c>
      <c r="K23" s="3" t="s">
        <v>140</v>
      </c>
      <c r="L23" s="3" t="s">
        <v>51</v>
      </c>
      <c r="M23" s="3"/>
      <c r="N23" s="3"/>
      <c r="O23" s="3"/>
      <c r="P23" s="3"/>
      <c r="Q23" s="3"/>
      <c r="R23" s="3"/>
      <c r="S23" s="3"/>
      <c r="T23" s="3"/>
      <c r="U23" s="3"/>
      <c r="W23" s="4"/>
      <c r="X23" s="4"/>
      <c r="Y23" s="4" t="s">
        <v>99</v>
      </c>
      <c r="Z23" s="4" t="s">
        <v>48</v>
      </c>
      <c r="AA23" s="60" t="s">
        <v>48</v>
      </c>
      <c r="AB23" s="87" t="str">
        <f>VLOOKUP(A23,[2]!DailyRoster,25,FALSE)</f>
        <v>Lois</v>
      </c>
      <c r="AC23" s="5"/>
      <c r="AD23" s="5"/>
      <c r="AE23" s="5" t="s">
        <v>80</v>
      </c>
      <c r="AF23" s="5"/>
      <c r="AG23" s="5"/>
      <c r="AI23" s="4"/>
    </row>
    <row r="24" spans="1:35" hidden="1" x14ac:dyDescent="0.3">
      <c r="A24" s="7">
        <v>43496</v>
      </c>
      <c r="B24" s="1" t="s">
        <v>5</v>
      </c>
      <c r="C24" s="2" t="s">
        <v>50</v>
      </c>
      <c r="D24" s="2" t="s">
        <v>154</v>
      </c>
      <c r="E24" s="2" t="s">
        <v>81</v>
      </c>
      <c r="F24" s="2" t="s">
        <v>63</v>
      </c>
      <c r="G24" s="3" t="s">
        <v>136</v>
      </c>
      <c r="H24" s="3" t="s">
        <v>48</v>
      </c>
      <c r="I24" s="3" t="s">
        <v>139</v>
      </c>
      <c r="J24" s="3" t="s">
        <v>47</v>
      </c>
      <c r="K24" s="3" t="s">
        <v>140</v>
      </c>
      <c r="L24" s="3" t="s">
        <v>51</v>
      </c>
      <c r="M24" s="3"/>
      <c r="N24" s="3"/>
      <c r="O24" s="3"/>
      <c r="P24" s="3"/>
      <c r="Q24" s="3"/>
      <c r="R24" s="3"/>
      <c r="S24" s="3"/>
      <c r="T24" s="3"/>
      <c r="U24" s="3"/>
      <c r="W24" s="4"/>
      <c r="X24" s="4"/>
      <c r="Y24" s="4" t="s">
        <v>99</v>
      </c>
      <c r="Z24" s="4" t="s">
        <v>100</v>
      </c>
      <c r="AA24" s="60" t="s">
        <v>100</v>
      </c>
      <c r="AB24" s="87">
        <f>VLOOKUP(A24,[2]!DailyRoster,25,FALSE)</f>
        <v>0</v>
      </c>
      <c r="AC24" s="5"/>
      <c r="AD24" s="5"/>
      <c r="AE24" s="5" t="s">
        <v>80</v>
      </c>
      <c r="AF24" s="5"/>
      <c r="AG24" s="5"/>
      <c r="AI24" s="4"/>
    </row>
    <row r="25" spans="1:35" hidden="1" x14ac:dyDescent="0.3">
      <c r="A25" s="7">
        <v>43497</v>
      </c>
      <c r="B25" s="1" t="s">
        <v>6</v>
      </c>
      <c r="C25" s="2" t="s">
        <v>50</v>
      </c>
      <c r="D25" s="2" t="s">
        <v>81</v>
      </c>
      <c r="E25" s="2" t="s">
        <v>100</v>
      </c>
      <c r="F25" s="2" t="s">
        <v>63</v>
      </c>
      <c r="G25" s="3" t="s">
        <v>48</v>
      </c>
      <c r="H25" s="3" t="s">
        <v>60</v>
      </c>
      <c r="I25" s="3" t="s">
        <v>139</v>
      </c>
      <c r="J25" s="3" t="s">
        <v>83</v>
      </c>
      <c r="K25" s="3" t="s">
        <v>124</v>
      </c>
      <c r="L25" s="3" t="s">
        <v>133</v>
      </c>
      <c r="M25" s="3"/>
      <c r="N25" s="3"/>
      <c r="O25" s="3"/>
      <c r="P25" s="3"/>
      <c r="Q25" s="3"/>
      <c r="R25" s="3"/>
      <c r="S25" s="3"/>
      <c r="T25" s="3"/>
      <c r="U25" s="3"/>
      <c r="W25" s="4"/>
      <c r="X25" s="4"/>
      <c r="Y25" s="4" t="s">
        <v>99</v>
      </c>
      <c r="Z25" s="4" t="s">
        <v>47</v>
      </c>
      <c r="AA25" s="60" t="s">
        <v>47</v>
      </c>
      <c r="AB25" s="87">
        <f>VLOOKUP(A25,[2]!DailyRoster,25,FALSE)</f>
        <v>0</v>
      </c>
      <c r="AC25" s="5"/>
      <c r="AD25" s="5"/>
      <c r="AE25" s="5" t="s">
        <v>80</v>
      </c>
      <c r="AF25" s="5"/>
      <c r="AG25" s="5"/>
      <c r="AI25" s="4"/>
    </row>
    <row r="26" spans="1:35" hidden="1" x14ac:dyDescent="0.3">
      <c r="A26" s="7">
        <v>43500</v>
      </c>
      <c r="B26" s="1" t="s">
        <v>2</v>
      </c>
      <c r="C26" s="2" t="s">
        <v>50</v>
      </c>
      <c r="D26" s="2" t="s">
        <v>141</v>
      </c>
      <c r="E26" s="2" t="s">
        <v>100</v>
      </c>
      <c r="F26" s="2" t="s">
        <v>154</v>
      </c>
      <c r="G26" s="3" t="s">
        <v>48</v>
      </c>
      <c r="H26" s="3" t="s">
        <v>63</v>
      </c>
      <c r="I26" s="3" t="s">
        <v>146</v>
      </c>
      <c r="J26" s="3" t="s">
        <v>47</v>
      </c>
      <c r="K26" s="3" t="s">
        <v>124</v>
      </c>
      <c r="L26" s="3"/>
      <c r="M26" s="3"/>
      <c r="N26" s="3"/>
      <c r="O26" s="3"/>
      <c r="P26" s="3"/>
      <c r="Q26" s="3"/>
      <c r="R26" s="3"/>
      <c r="S26" s="3"/>
      <c r="T26" s="3"/>
      <c r="U26" s="3"/>
      <c r="W26" s="4"/>
      <c r="X26" s="4"/>
      <c r="Y26" s="4" t="s">
        <v>99</v>
      </c>
      <c r="Z26" s="4" t="s">
        <v>51</v>
      </c>
      <c r="AA26" s="60"/>
      <c r="AB26" s="87">
        <f>VLOOKUP(A26,[2]!DailyRoster,25,FALSE)</f>
        <v>0</v>
      </c>
      <c r="AC26" s="5"/>
      <c r="AD26" s="5"/>
      <c r="AE26" s="5" t="s">
        <v>80</v>
      </c>
      <c r="AF26" s="5"/>
      <c r="AG26" s="5"/>
      <c r="AI26" s="4"/>
    </row>
    <row r="27" spans="1:35" hidden="1" x14ac:dyDescent="0.3">
      <c r="A27" s="7">
        <v>43501</v>
      </c>
      <c r="B27" s="1" t="s">
        <v>3</v>
      </c>
      <c r="C27" s="2" t="s">
        <v>50</v>
      </c>
      <c r="D27" s="2" t="s">
        <v>141</v>
      </c>
      <c r="E27" s="2" t="s">
        <v>100</v>
      </c>
      <c r="F27" s="2" t="s">
        <v>63</v>
      </c>
      <c r="G27" s="3" t="s">
        <v>48</v>
      </c>
      <c r="H27" s="3" t="s">
        <v>64</v>
      </c>
      <c r="I27" s="3" t="s">
        <v>146</v>
      </c>
      <c r="J27" s="3" t="s">
        <v>47</v>
      </c>
      <c r="K27" s="3" t="s">
        <v>142</v>
      </c>
      <c r="L27" s="3"/>
      <c r="M27" s="3"/>
      <c r="N27" s="3"/>
      <c r="O27" s="3"/>
      <c r="P27" s="3"/>
      <c r="Q27" s="3"/>
      <c r="R27" s="3"/>
      <c r="S27" s="3"/>
      <c r="T27" s="3"/>
      <c r="U27" s="3"/>
      <c r="W27" s="4"/>
      <c r="X27" s="4"/>
      <c r="Y27" s="4" t="s">
        <v>99</v>
      </c>
      <c r="Z27" s="4" t="s">
        <v>60</v>
      </c>
      <c r="AA27" s="60" t="s">
        <v>60</v>
      </c>
      <c r="AB27" s="87">
        <f>VLOOKUP(A27,[2]!DailyRoster,25,FALSE)</f>
        <v>0</v>
      </c>
      <c r="AC27" s="5"/>
      <c r="AD27" s="5"/>
      <c r="AE27" s="5" t="s">
        <v>80</v>
      </c>
      <c r="AF27" s="5"/>
      <c r="AG27" s="5"/>
      <c r="AI27" s="4"/>
    </row>
    <row r="28" spans="1:35" hidden="1" x14ac:dyDescent="0.3">
      <c r="A28" s="7">
        <v>43502</v>
      </c>
      <c r="B28" s="1" t="s">
        <v>4</v>
      </c>
      <c r="C28" s="2" t="s">
        <v>50</v>
      </c>
      <c r="D28" s="2" t="s">
        <v>134</v>
      </c>
      <c r="E28" s="2" t="s">
        <v>100</v>
      </c>
      <c r="F28" s="2" t="s">
        <v>63</v>
      </c>
      <c r="G28" s="3" t="s">
        <v>64</v>
      </c>
      <c r="H28" s="2" t="s">
        <v>60</v>
      </c>
      <c r="I28" s="3" t="s">
        <v>145</v>
      </c>
      <c r="J28" s="3" t="s">
        <v>47</v>
      </c>
      <c r="K28" s="3" t="s">
        <v>143</v>
      </c>
      <c r="L28" s="3"/>
      <c r="M28" s="3"/>
      <c r="N28" s="3"/>
      <c r="O28" s="3"/>
      <c r="P28" s="3"/>
      <c r="Q28" s="3"/>
      <c r="R28" s="3"/>
      <c r="S28" s="3"/>
      <c r="T28" s="3"/>
      <c r="U28" s="3"/>
      <c r="W28" s="4"/>
      <c r="X28" s="4"/>
      <c r="Y28" s="4" t="s">
        <v>99</v>
      </c>
      <c r="Z28" s="4" t="s">
        <v>84</v>
      </c>
      <c r="AA28" s="60"/>
      <c r="AB28" s="87" t="str">
        <f>VLOOKUP(A28,[2]!DailyRoster,25,FALSE)</f>
        <v>V.Shen</v>
      </c>
      <c r="AC28" s="5"/>
      <c r="AD28" s="5"/>
      <c r="AE28" s="5" t="s">
        <v>80</v>
      </c>
      <c r="AF28" s="5"/>
      <c r="AG28" s="5"/>
      <c r="AI28" s="4"/>
    </row>
    <row r="29" spans="1:35" hidden="1" x14ac:dyDescent="0.3">
      <c r="A29" s="7">
        <v>43503</v>
      </c>
      <c r="B29" s="1" t="s">
        <v>5</v>
      </c>
      <c r="C29" s="2" t="s">
        <v>50</v>
      </c>
      <c r="D29" s="2" t="s">
        <v>141</v>
      </c>
      <c r="E29" s="2" t="s">
        <v>100</v>
      </c>
      <c r="F29" s="2" t="s">
        <v>63</v>
      </c>
      <c r="G29" s="3" t="s">
        <v>48</v>
      </c>
      <c r="H29" s="3" t="s">
        <v>79</v>
      </c>
      <c r="I29" s="3" t="s">
        <v>145</v>
      </c>
      <c r="J29" s="3" t="s">
        <v>47</v>
      </c>
      <c r="K29" s="3" t="s">
        <v>133</v>
      </c>
      <c r="L29" s="3"/>
      <c r="M29" s="3"/>
      <c r="N29" s="3"/>
      <c r="O29" s="3"/>
      <c r="P29" s="3"/>
      <c r="Q29" s="3"/>
      <c r="R29" s="3"/>
      <c r="S29" s="3"/>
      <c r="T29" s="3"/>
      <c r="U29" s="3"/>
      <c r="W29" s="4"/>
      <c r="X29" s="4"/>
      <c r="Y29" s="4" t="s">
        <v>99</v>
      </c>
      <c r="Z29" s="4" t="s">
        <v>51</v>
      </c>
      <c r="AA29" s="60"/>
      <c r="AB29" s="87">
        <f>VLOOKUP(A29,[2]!DailyRoster,25,FALSE)</f>
        <v>0</v>
      </c>
      <c r="AC29" s="5"/>
      <c r="AD29" s="5"/>
      <c r="AE29" s="5" t="s">
        <v>80</v>
      </c>
      <c r="AF29" s="5"/>
      <c r="AG29" s="5"/>
      <c r="AI29" s="4"/>
    </row>
    <row r="30" spans="1:35" hidden="1" x14ac:dyDescent="0.3">
      <c r="A30" s="7">
        <v>43504</v>
      </c>
      <c r="B30" s="1" t="s">
        <v>6</v>
      </c>
      <c r="C30" s="2" t="s">
        <v>50</v>
      </c>
      <c r="D30" s="2" t="s">
        <v>141</v>
      </c>
      <c r="E30" s="2" t="s">
        <v>100</v>
      </c>
      <c r="F30" s="2" t="s">
        <v>63</v>
      </c>
      <c r="G30" s="3" t="s">
        <v>48</v>
      </c>
      <c r="H30" s="2" t="s">
        <v>60</v>
      </c>
      <c r="I30" s="3" t="s">
        <v>147</v>
      </c>
      <c r="J30" s="3" t="s">
        <v>47</v>
      </c>
      <c r="K30" s="3" t="s">
        <v>124</v>
      </c>
      <c r="L30" s="3"/>
      <c r="M30" s="3"/>
      <c r="N30" s="3"/>
      <c r="O30" s="3"/>
      <c r="P30" s="3"/>
      <c r="Q30" s="3"/>
      <c r="R30" s="3"/>
      <c r="S30" s="3"/>
      <c r="T30" s="3"/>
      <c r="U30" s="3"/>
      <c r="W30" s="4"/>
      <c r="X30" s="4"/>
      <c r="Y30" s="4" t="s">
        <v>99</v>
      </c>
      <c r="Z30" s="4" t="s">
        <v>51</v>
      </c>
      <c r="AA30" s="60"/>
      <c r="AB30" s="87">
        <f>VLOOKUP(A30,[2]!DailyRoster,25,FALSE)</f>
        <v>0</v>
      </c>
      <c r="AC30" s="5"/>
      <c r="AD30" s="5"/>
      <c r="AE30" s="5" t="s">
        <v>80</v>
      </c>
      <c r="AF30" s="5"/>
      <c r="AG30" s="5"/>
      <c r="AI30" s="4"/>
    </row>
    <row r="31" spans="1:35" hidden="1" x14ac:dyDescent="0.3">
      <c r="A31" s="7">
        <v>43507</v>
      </c>
      <c r="B31" s="1" t="s">
        <v>2</v>
      </c>
      <c r="C31" s="2" t="s">
        <v>151</v>
      </c>
      <c r="D31" s="2" t="s">
        <v>99</v>
      </c>
      <c r="E31" s="2" t="s">
        <v>100</v>
      </c>
      <c r="F31" s="2" t="s">
        <v>156</v>
      </c>
      <c r="G31" s="3" t="s">
        <v>141</v>
      </c>
      <c r="H31" s="3" t="s">
        <v>80</v>
      </c>
      <c r="I31" s="3" t="s">
        <v>51</v>
      </c>
      <c r="J31" s="3" t="s">
        <v>152</v>
      </c>
      <c r="K31" s="2" t="s">
        <v>83</v>
      </c>
      <c r="L31" s="3" t="s">
        <v>51</v>
      </c>
      <c r="M31" s="3" t="s">
        <v>51</v>
      </c>
      <c r="N31" s="3"/>
      <c r="O31" s="3"/>
      <c r="P31" s="3"/>
      <c r="Q31" s="3"/>
      <c r="R31" s="3" t="s">
        <v>157</v>
      </c>
      <c r="S31" s="3"/>
      <c r="T31" s="3"/>
      <c r="U31" s="3"/>
      <c r="W31" s="4"/>
      <c r="X31" s="4"/>
      <c r="Y31" s="4"/>
      <c r="Z31" s="4" t="s">
        <v>51</v>
      </c>
      <c r="AA31" s="60"/>
      <c r="AB31" s="87">
        <f>VLOOKUP(A31,[2]!DailyRoster,25,FALSE)</f>
        <v>0</v>
      </c>
      <c r="AC31" s="5" t="s">
        <v>50</v>
      </c>
      <c r="AD31" s="5"/>
      <c r="AE31" s="5"/>
      <c r="AF31" s="5"/>
      <c r="AG31" s="5"/>
      <c r="AI31" s="4"/>
    </row>
    <row r="32" spans="1:35" ht="17.25" hidden="1" customHeight="1" x14ac:dyDescent="0.3">
      <c r="A32" s="7">
        <v>43508</v>
      </c>
      <c r="B32" s="1" t="s">
        <v>3</v>
      </c>
      <c r="C32" s="2" t="s">
        <v>48</v>
      </c>
      <c r="D32" s="2" t="s">
        <v>99</v>
      </c>
      <c r="E32" s="2" t="s">
        <v>100</v>
      </c>
      <c r="F32" s="2" t="s">
        <v>63</v>
      </c>
      <c r="G32" s="3" t="s">
        <v>64</v>
      </c>
      <c r="H32" s="3" t="s">
        <v>80</v>
      </c>
      <c r="I32" s="3" t="s">
        <v>51</v>
      </c>
      <c r="J32" s="3" t="s">
        <v>47</v>
      </c>
      <c r="K32" s="2" t="s">
        <v>140</v>
      </c>
      <c r="L32" s="3" t="s">
        <v>51</v>
      </c>
      <c r="M32" s="3" t="s">
        <v>51</v>
      </c>
      <c r="N32" s="3"/>
      <c r="O32" s="3"/>
      <c r="P32" s="3"/>
      <c r="Q32" s="3" t="s">
        <v>148</v>
      </c>
      <c r="R32" s="3" t="s">
        <v>158</v>
      </c>
      <c r="S32" s="3"/>
      <c r="T32" s="3"/>
      <c r="U32" s="3"/>
      <c r="W32" s="4"/>
      <c r="X32" s="4"/>
      <c r="Y32" s="4"/>
      <c r="Z32" s="4" t="s">
        <v>134</v>
      </c>
      <c r="AA32" s="60"/>
      <c r="AB32" s="87">
        <f>VLOOKUP(A32,[2]!DailyRoster,25,FALSE)</f>
        <v>0</v>
      </c>
      <c r="AC32" s="5" t="s">
        <v>50</v>
      </c>
      <c r="AD32" s="5"/>
      <c r="AE32" s="5"/>
      <c r="AF32" s="5"/>
      <c r="AG32" s="5"/>
      <c r="AI32" s="4"/>
    </row>
    <row r="33" spans="1:35" hidden="1" x14ac:dyDescent="0.3">
      <c r="A33" s="7">
        <v>43509</v>
      </c>
      <c r="B33" s="1" t="s">
        <v>4</v>
      </c>
      <c r="C33" s="2" t="s">
        <v>48</v>
      </c>
      <c r="D33" s="2" t="s">
        <v>99</v>
      </c>
      <c r="E33" s="2" t="s">
        <v>100</v>
      </c>
      <c r="F33" s="2" t="s">
        <v>64</v>
      </c>
      <c r="G33" s="3" t="s">
        <v>141</v>
      </c>
      <c r="H33" s="3" t="s">
        <v>80</v>
      </c>
      <c r="I33" s="3" t="s">
        <v>144</v>
      </c>
      <c r="J33" s="3" t="s">
        <v>47</v>
      </c>
      <c r="K33" s="2" t="s">
        <v>134</v>
      </c>
      <c r="L33" s="3" t="s">
        <v>51</v>
      </c>
      <c r="M33" s="3" t="s">
        <v>51</v>
      </c>
      <c r="N33" s="3"/>
      <c r="O33" s="3"/>
      <c r="P33" s="3"/>
      <c r="Q33" s="3" t="s">
        <v>148</v>
      </c>
      <c r="R33" s="3" t="s">
        <v>51</v>
      </c>
      <c r="S33" s="3"/>
      <c r="T33" s="3"/>
      <c r="U33" s="3"/>
      <c r="W33" s="4"/>
      <c r="X33" s="4"/>
      <c r="Y33" s="4"/>
      <c r="Z33" s="4" t="s">
        <v>51</v>
      </c>
      <c r="AA33" s="60"/>
      <c r="AB33" s="87">
        <f>VLOOKUP(A33,[2]!DailyRoster,25,FALSE)</f>
        <v>0</v>
      </c>
      <c r="AC33" s="5" t="s">
        <v>50</v>
      </c>
      <c r="AD33" s="5"/>
      <c r="AE33" s="5"/>
      <c r="AF33" s="5"/>
      <c r="AG33" s="5"/>
      <c r="AI33" s="4"/>
    </row>
    <row r="34" spans="1:35" hidden="1" x14ac:dyDescent="0.3">
      <c r="A34" s="7">
        <v>43510</v>
      </c>
      <c r="B34" s="1" t="s">
        <v>5</v>
      </c>
      <c r="C34" s="2" t="s">
        <v>80</v>
      </c>
      <c r="D34" s="2" t="s">
        <v>99</v>
      </c>
      <c r="E34" s="2" t="s">
        <v>100</v>
      </c>
      <c r="F34" s="2" t="s">
        <v>154</v>
      </c>
      <c r="G34" s="3" t="s">
        <v>141</v>
      </c>
      <c r="H34" s="3" t="s">
        <v>63</v>
      </c>
      <c r="I34" s="3" t="s">
        <v>144</v>
      </c>
      <c r="J34" s="3" t="s">
        <v>47</v>
      </c>
      <c r="K34" s="2" t="s">
        <v>134</v>
      </c>
      <c r="L34" s="3" t="s">
        <v>51</v>
      </c>
      <c r="M34" s="3" t="s">
        <v>51</v>
      </c>
      <c r="N34" s="3"/>
      <c r="O34" s="3"/>
      <c r="P34" s="3"/>
      <c r="Q34" s="3" t="s">
        <v>148</v>
      </c>
      <c r="R34" s="3" t="s">
        <v>48</v>
      </c>
      <c r="S34" s="3"/>
      <c r="T34" s="3"/>
      <c r="U34" s="3"/>
      <c r="W34" s="4"/>
      <c r="X34" s="4"/>
      <c r="Y34" s="4"/>
      <c r="Z34" s="4" t="s">
        <v>51</v>
      </c>
      <c r="AA34" s="60" t="s">
        <v>63</v>
      </c>
      <c r="AB34" s="87">
        <f>VLOOKUP(A34,[2]!DailyRoster,25,FALSE)</f>
        <v>0</v>
      </c>
      <c r="AC34" s="5" t="s">
        <v>50</v>
      </c>
      <c r="AD34" s="5"/>
      <c r="AE34" s="5"/>
      <c r="AF34" s="5"/>
      <c r="AG34" s="5"/>
      <c r="AI34" s="4"/>
    </row>
    <row r="35" spans="1:35" hidden="1" x14ac:dyDescent="0.3">
      <c r="A35" s="7">
        <v>43511</v>
      </c>
      <c r="B35" s="1" t="s">
        <v>6</v>
      </c>
      <c r="C35" s="2" t="s">
        <v>48</v>
      </c>
      <c r="D35" s="2" t="s">
        <v>99</v>
      </c>
      <c r="E35" s="2" t="s">
        <v>100</v>
      </c>
      <c r="F35" s="2" t="s">
        <v>63</v>
      </c>
      <c r="G35" s="3" t="s">
        <v>141</v>
      </c>
      <c r="H35" s="3" t="s">
        <v>80</v>
      </c>
      <c r="I35" s="3" t="s">
        <v>144</v>
      </c>
      <c r="J35" s="3" t="s">
        <v>134</v>
      </c>
      <c r="K35" s="2" t="s">
        <v>143</v>
      </c>
      <c r="L35" s="3" t="s">
        <v>51</v>
      </c>
      <c r="M35" s="3" t="s">
        <v>51</v>
      </c>
      <c r="N35" s="3"/>
      <c r="O35" s="3"/>
      <c r="P35" s="3"/>
      <c r="Q35" s="3" t="s">
        <v>148</v>
      </c>
      <c r="R35" s="3" t="s">
        <v>51</v>
      </c>
      <c r="S35" s="3"/>
      <c r="T35" s="3"/>
      <c r="U35" s="3"/>
      <c r="W35" s="4"/>
      <c r="X35" s="4"/>
      <c r="Y35" s="4"/>
      <c r="Z35" s="4" t="s">
        <v>47</v>
      </c>
      <c r="AA35" s="60"/>
      <c r="AB35" s="87">
        <f>VLOOKUP(A35,[2]!DailyRoster,25,FALSE)</f>
        <v>0</v>
      </c>
      <c r="AC35" s="5" t="s">
        <v>50</v>
      </c>
      <c r="AD35" s="5"/>
      <c r="AE35" s="5"/>
      <c r="AF35" s="5"/>
      <c r="AG35" s="5"/>
      <c r="AI35" s="4"/>
    </row>
    <row r="36" spans="1:35" hidden="1" x14ac:dyDescent="0.3">
      <c r="A36" s="7">
        <v>43514</v>
      </c>
      <c r="B36" s="1" t="s">
        <v>2</v>
      </c>
      <c r="C36" s="2" t="s">
        <v>50</v>
      </c>
      <c r="D36" s="2" t="s">
        <v>154</v>
      </c>
      <c r="E36" s="2" t="s">
        <v>99</v>
      </c>
      <c r="F36" s="2" t="s">
        <v>63</v>
      </c>
      <c r="G36" s="3" t="s">
        <v>48</v>
      </c>
      <c r="H36" s="3" t="s">
        <v>80</v>
      </c>
      <c r="I36" s="3" t="s">
        <v>51</v>
      </c>
      <c r="J36" s="2" t="s">
        <v>84</v>
      </c>
      <c r="K36" s="2" t="s">
        <v>129</v>
      </c>
      <c r="L36" s="3" t="s">
        <v>51</v>
      </c>
      <c r="M36" s="3"/>
      <c r="N36" s="3"/>
      <c r="O36" s="3"/>
      <c r="P36" s="3"/>
      <c r="Q36" s="3" t="s">
        <v>149</v>
      </c>
      <c r="R36" s="3"/>
      <c r="S36" s="3"/>
      <c r="T36" s="3"/>
      <c r="U36" s="3"/>
      <c r="W36" s="4"/>
      <c r="X36" s="4"/>
      <c r="Y36" s="4" t="s">
        <v>47</v>
      </c>
      <c r="Z36" s="4" t="s">
        <v>100</v>
      </c>
      <c r="AA36" s="60" t="s">
        <v>100</v>
      </c>
      <c r="AB36" s="87">
        <f>VLOOKUP(A36,[2]!DailyRoster,25,FALSE)</f>
        <v>0</v>
      </c>
      <c r="AC36" s="5"/>
      <c r="AD36" s="5"/>
      <c r="AE36" s="5"/>
      <c r="AF36" s="5"/>
      <c r="AG36" s="5"/>
      <c r="AI36" s="4"/>
    </row>
    <row r="37" spans="1:35" hidden="1" x14ac:dyDescent="0.3">
      <c r="A37" s="7">
        <v>43515</v>
      </c>
      <c r="B37" s="1" t="s">
        <v>3</v>
      </c>
      <c r="C37" s="2" t="s">
        <v>50</v>
      </c>
      <c r="D37" s="2" t="s">
        <v>109</v>
      </c>
      <c r="E37" s="2" t="s">
        <v>99</v>
      </c>
      <c r="F37" s="2" t="s">
        <v>63</v>
      </c>
      <c r="G37" s="3" t="s">
        <v>48</v>
      </c>
      <c r="H37" s="3" t="s">
        <v>80</v>
      </c>
      <c r="I37" s="3" t="s">
        <v>144</v>
      </c>
      <c r="J37" s="2" t="s">
        <v>64</v>
      </c>
      <c r="K37" s="2" t="s">
        <v>100</v>
      </c>
      <c r="L37" s="3" t="s">
        <v>51</v>
      </c>
      <c r="M37" s="3"/>
      <c r="N37" s="3"/>
      <c r="O37" s="3"/>
      <c r="P37" s="3"/>
      <c r="Q37" s="3" t="s">
        <v>149</v>
      </c>
      <c r="R37" s="3"/>
      <c r="S37" s="3"/>
      <c r="T37" s="3"/>
      <c r="U37" s="3"/>
      <c r="W37" s="4"/>
      <c r="X37" s="4"/>
      <c r="Y37" s="4" t="s">
        <v>47</v>
      </c>
      <c r="Z37" s="4" t="s">
        <v>51</v>
      </c>
      <c r="AA37" s="60"/>
      <c r="AB37" s="87" t="s">
        <v>84</v>
      </c>
      <c r="AC37" s="5"/>
      <c r="AD37" s="5"/>
      <c r="AE37" s="5"/>
      <c r="AF37" s="5"/>
      <c r="AG37" s="5"/>
      <c r="AI37" s="4"/>
    </row>
    <row r="38" spans="1:35" hidden="1" x14ac:dyDescent="0.3">
      <c r="A38" s="7">
        <v>43516</v>
      </c>
      <c r="B38" s="1" t="s">
        <v>4</v>
      </c>
      <c r="C38" s="2" t="s">
        <v>50</v>
      </c>
      <c r="D38" s="2" t="s">
        <v>109</v>
      </c>
      <c r="E38" s="2" t="s">
        <v>99</v>
      </c>
      <c r="F38" s="2" t="s">
        <v>63</v>
      </c>
      <c r="G38" s="3" t="s">
        <v>48</v>
      </c>
      <c r="H38" s="3" t="s">
        <v>80</v>
      </c>
      <c r="I38" s="3" t="s">
        <v>144</v>
      </c>
      <c r="J38" s="2" t="s">
        <v>84</v>
      </c>
      <c r="K38" s="2" t="s">
        <v>64</v>
      </c>
      <c r="L38" s="3" t="s">
        <v>51</v>
      </c>
      <c r="M38" s="3"/>
      <c r="N38" s="3"/>
      <c r="O38" s="3"/>
      <c r="P38" s="3"/>
      <c r="Q38" s="3" t="s">
        <v>149</v>
      </c>
      <c r="R38" s="3"/>
      <c r="S38" s="3"/>
      <c r="T38" s="3"/>
      <c r="U38" s="3"/>
      <c r="W38" s="4"/>
      <c r="X38" s="4"/>
      <c r="Y38" s="4" t="s">
        <v>47</v>
      </c>
      <c r="Z38" s="4" t="s">
        <v>51</v>
      </c>
      <c r="AA38" s="60"/>
      <c r="AB38" s="87">
        <f>VLOOKUP(A38,[2]!DailyRoster,25,FALSE)</f>
        <v>0</v>
      </c>
      <c r="AC38" s="5"/>
      <c r="AD38" s="5"/>
      <c r="AE38" s="5"/>
      <c r="AF38" s="5"/>
      <c r="AG38" s="5"/>
      <c r="AI38" s="4"/>
    </row>
    <row r="39" spans="1:35" hidden="1" x14ac:dyDescent="0.3">
      <c r="A39" s="7">
        <v>43517</v>
      </c>
      <c r="B39" s="1" t="s">
        <v>5</v>
      </c>
      <c r="C39" s="2" t="s">
        <v>50</v>
      </c>
      <c r="D39" s="2" t="s">
        <v>99</v>
      </c>
      <c r="E39" s="2" t="s">
        <v>100</v>
      </c>
      <c r="F39" s="2" t="s">
        <v>154</v>
      </c>
      <c r="G39" s="3" t="s">
        <v>48</v>
      </c>
      <c r="H39" s="3" t="s">
        <v>129</v>
      </c>
      <c r="I39" s="3" t="s">
        <v>144</v>
      </c>
      <c r="J39" s="2" t="s">
        <v>83</v>
      </c>
      <c r="K39" s="2" t="s">
        <v>134</v>
      </c>
      <c r="L39" s="3" t="s">
        <v>51</v>
      </c>
      <c r="M39" s="3"/>
      <c r="N39" s="3"/>
      <c r="O39" s="3"/>
      <c r="P39" s="3"/>
      <c r="Q39" s="3" t="s">
        <v>149</v>
      </c>
      <c r="R39" s="3"/>
      <c r="S39" s="3"/>
      <c r="T39" s="3"/>
      <c r="U39" s="3"/>
      <c r="W39" s="4"/>
      <c r="X39" s="4"/>
      <c r="Y39" s="4" t="s">
        <v>47</v>
      </c>
      <c r="Z39" s="4" t="s">
        <v>63</v>
      </c>
      <c r="AA39" s="60" t="s">
        <v>63</v>
      </c>
      <c r="AB39" s="87">
        <f>VLOOKUP(A39,[2]!DailyRoster,25,FALSE)</f>
        <v>0</v>
      </c>
      <c r="AC39" s="5"/>
      <c r="AD39" s="5"/>
      <c r="AE39" s="5"/>
      <c r="AF39" s="5"/>
      <c r="AG39" s="5"/>
      <c r="AI39" s="4"/>
    </row>
    <row r="40" spans="1:35" hidden="1" x14ac:dyDescent="0.3">
      <c r="A40" s="7">
        <v>43518</v>
      </c>
      <c r="B40" s="1" t="s">
        <v>6</v>
      </c>
      <c r="C40" s="2" t="s">
        <v>50</v>
      </c>
      <c r="D40" s="2" t="s">
        <v>109</v>
      </c>
      <c r="E40" s="2" t="s">
        <v>99</v>
      </c>
      <c r="F40" s="2" t="s">
        <v>63</v>
      </c>
      <c r="G40" s="3" t="s">
        <v>48</v>
      </c>
      <c r="H40" s="3" t="s">
        <v>129</v>
      </c>
      <c r="I40" s="3" t="s">
        <v>144</v>
      </c>
      <c r="J40" s="2" t="s">
        <v>84</v>
      </c>
      <c r="K40" s="2" t="s">
        <v>134</v>
      </c>
      <c r="L40" s="3" t="s">
        <v>51</v>
      </c>
      <c r="M40" s="3"/>
      <c r="N40" s="3"/>
      <c r="O40" s="3"/>
      <c r="P40" s="3"/>
      <c r="Q40" s="3" t="s">
        <v>51</v>
      </c>
      <c r="R40" s="3"/>
      <c r="S40" s="3"/>
      <c r="T40" s="3"/>
      <c r="U40" s="3"/>
      <c r="W40" s="4"/>
      <c r="X40" s="4"/>
      <c r="Y40" s="4" t="s">
        <v>47</v>
      </c>
      <c r="Z40" s="4" t="s">
        <v>153</v>
      </c>
      <c r="AA40" s="60"/>
      <c r="AB40" s="87">
        <f>VLOOKUP(A40,[2]!DailyRoster,25,FALSE)</f>
        <v>0</v>
      </c>
      <c r="AC40" s="5"/>
      <c r="AD40" s="5"/>
      <c r="AE40" s="5"/>
      <c r="AF40" s="5"/>
      <c r="AG40" s="5"/>
      <c r="AI40" s="4"/>
    </row>
    <row r="41" spans="1:35" hidden="1" x14ac:dyDescent="0.3">
      <c r="A41" s="7">
        <v>43521</v>
      </c>
      <c r="B41" s="1" t="s">
        <v>2</v>
      </c>
      <c r="C41" s="2" t="s">
        <v>50</v>
      </c>
      <c r="D41" s="2" t="s">
        <v>154</v>
      </c>
      <c r="E41" s="2" t="s">
        <v>99</v>
      </c>
      <c r="F41" s="2" t="s">
        <v>63</v>
      </c>
      <c r="G41" s="3" t="s">
        <v>48</v>
      </c>
      <c r="H41" s="3" t="s">
        <v>80</v>
      </c>
      <c r="I41" s="3" t="s">
        <v>51</v>
      </c>
      <c r="J41" s="2" t="s">
        <v>129</v>
      </c>
      <c r="K41" s="2" t="s">
        <v>134</v>
      </c>
      <c r="L41" s="3" t="s">
        <v>51</v>
      </c>
      <c r="M41" s="3" t="s">
        <v>51</v>
      </c>
      <c r="N41" s="3"/>
      <c r="O41" s="3"/>
      <c r="P41" s="3"/>
      <c r="Q41" s="3" t="s">
        <v>150</v>
      </c>
      <c r="R41" s="3"/>
      <c r="S41" s="3"/>
      <c r="T41" s="3"/>
      <c r="U41" s="3"/>
      <c r="W41" s="4"/>
      <c r="X41" s="4"/>
      <c r="Y41" s="4" t="s">
        <v>47</v>
      </c>
      <c r="Z41" s="4" t="s">
        <v>51</v>
      </c>
      <c r="AA41" s="60"/>
      <c r="AB41" s="87">
        <f>VLOOKUP(A41,[2]!DailyRoster,25,FALSE)</f>
        <v>0</v>
      </c>
      <c r="AC41" s="5"/>
      <c r="AD41" s="5"/>
      <c r="AE41" s="5"/>
      <c r="AF41" s="5"/>
      <c r="AG41" s="5"/>
      <c r="AI41" s="4"/>
    </row>
    <row r="42" spans="1:35" hidden="1" x14ac:dyDescent="0.3">
      <c r="A42" s="7">
        <v>43522</v>
      </c>
      <c r="B42" s="1" t="s">
        <v>3</v>
      </c>
      <c r="C42" s="2" t="s">
        <v>50</v>
      </c>
      <c r="D42" s="2" t="s">
        <v>154</v>
      </c>
      <c r="E42" s="2" t="s">
        <v>99</v>
      </c>
      <c r="F42" s="2" t="s">
        <v>63</v>
      </c>
      <c r="G42" s="3" t="s">
        <v>48</v>
      </c>
      <c r="H42" s="3" t="s">
        <v>64</v>
      </c>
      <c r="I42" s="3" t="s">
        <v>96</v>
      </c>
      <c r="J42" s="2" t="s">
        <v>134</v>
      </c>
      <c r="K42" s="2" t="s">
        <v>100</v>
      </c>
      <c r="L42" s="3" t="s">
        <v>51</v>
      </c>
      <c r="M42" s="3" t="s">
        <v>51</v>
      </c>
      <c r="N42" s="2"/>
      <c r="O42" s="2"/>
      <c r="P42" s="2"/>
      <c r="Q42" s="3" t="s">
        <v>150</v>
      </c>
      <c r="R42" s="2"/>
      <c r="S42" s="2"/>
      <c r="T42" s="2"/>
      <c r="U42" s="2"/>
      <c r="V42" s="59"/>
      <c r="W42" s="61"/>
      <c r="X42" s="61"/>
      <c r="Y42" s="4" t="s">
        <v>47</v>
      </c>
      <c r="Z42" s="4" t="s">
        <v>80</v>
      </c>
      <c r="AA42" s="60" t="s">
        <v>80</v>
      </c>
      <c r="AB42" s="87">
        <f>VLOOKUP(A42,[2]!DailyRoster,25,FALSE)</f>
        <v>0</v>
      </c>
      <c r="AC42" s="5"/>
      <c r="AD42" s="5"/>
      <c r="AE42" s="5"/>
      <c r="AF42" s="5"/>
      <c r="AG42" s="5"/>
      <c r="AH42" s="60"/>
      <c r="AI42" s="4"/>
    </row>
    <row r="43" spans="1:35" hidden="1" x14ac:dyDescent="0.3">
      <c r="A43" s="7">
        <v>43523</v>
      </c>
      <c r="B43" s="1" t="s">
        <v>4</v>
      </c>
      <c r="C43" s="2" t="s">
        <v>50</v>
      </c>
      <c r="D43" s="2" t="s">
        <v>109</v>
      </c>
      <c r="E43" s="2" t="s">
        <v>100</v>
      </c>
      <c r="F43" s="2" t="s">
        <v>63</v>
      </c>
      <c r="G43" s="3" t="s">
        <v>48</v>
      </c>
      <c r="H43" s="3" t="s">
        <v>80</v>
      </c>
      <c r="I43" s="3" t="s">
        <v>96</v>
      </c>
      <c r="J43" s="2" t="s">
        <v>64</v>
      </c>
      <c r="K43" s="2" t="s">
        <v>134</v>
      </c>
      <c r="L43" s="3" t="s">
        <v>51</v>
      </c>
      <c r="M43" s="3" t="s">
        <v>51</v>
      </c>
      <c r="N43" s="2"/>
      <c r="O43" s="2"/>
      <c r="P43" s="2"/>
      <c r="Q43" s="3" t="s">
        <v>150</v>
      </c>
      <c r="R43" s="2"/>
      <c r="S43" s="2"/>
      <c r="T43" s="2"/>
      <c r="U43" s="2"/>
      <c r="V43" s="59"/>
      <c r="W43" s="61"/>
      <c r="X43" s="61"/>
      <c r="Y43" s="4" t="s">
        <v>47</v>
      </c>
      <c r="Z43" s="4" t="s">
        <v>99</v>
      </c>
      <c r="AA43" s="60" t="s">
        <v>99</v>
      </c>
      <c r="AB43" s="87">
        <f>VLOOKUP(A43,[2]!DailyRoster,25,FALSE)</f>
        <v>0</v>
      </c>
      <c r="AC43" s="5"/>
      <c r="AD43" s="5"/>
      <c r="AE43" s="5"/>
      <c r="AF43" s="5"/>
      <c r="AG43" s="5"/>
      <c r="AH43" s="60"/>
      <c r="AI43" s="4"/>
    </row>
    <row r="44" spans="1:35" hidden="1" x14ac:dyDescent="0.3">
      <c r="A44" s="7">
        <v>43524</v>
      </c>
      <c r="B44" s="1" t="s">
        <v>5</v>
      </c>
      <c r="C44" s="2" t="s">
        <v>129</v>
      </c>
      <c r="D44" s="2" t="s">
        <v>154</v>
      </c>
      <c r="E44" s="2" t="s">
        <v>99</v>
      </c>
      <c r="F44" s="2" t="s">
        <v>63</v>
      </c>
      <c r="G44" s="3" t="s">
        <v>48</v>
      </c>
      <c r="H44" s="3" t="s">
        <v>80</v>
      </c>
      <c r="I44" s="3" t="s">
        <v>96</v>
      </c>
      <c r="J44" s="2" t="s">
        <v>134</v>
      </c>
      <c r="K44" s="2" t="s">
        <v>100</v>
      </c>
      <c r="L44" s="3" t="s">
        <v>51</v>
      </c>
      <c r="M44" s="3" t="s">
        <v>51</v>
      </c>
      <c r="N44" s="2"/>
      <c r="O44" s="2"/>
      <c r="P44" s="2"/>
      <c r="Q44" s="3" t="s">
        <v>150</v>
      </c>
      <c r="R44" s="2"/>
      <c r="S44" s="2"/>
      <c r="T44" s="2"/>
      <c r="U44" s="2"/>
      <c r="V44" s="59"/>
      <c r="W44" s="61"/>
      <c r="X44" s="61"/>
      <c r="Y44" s="4" t="s">
        <v>47</v>
      </c>
      <c r="Z44" s="4" t="s">
        <v>50</v>
      </c>
      <c r="AA44" s="60" t="s">
        <v>50</v>
      </c>
      <c r="AB44" s="87">
        <f>VLOOKUP(A44,[2]!DailyRoster,25,FALSE)</f>
        <v>0</v>
      </c>
      <c r="AC44" s="5"/>
      <c r="AD44" s="5"/>
      <c r="AE44" s="5"/>
      <c r="AF44" s="5"/>
      <c r="AG44" s="5"/>
      <c r="AH44" s="60"/>
      <c r="AI44" s="4"/>
    </row>
    <row r="45" spans="1:35" hidden="1" x14ac:dyDescent="0.3">
      <c r="A45" s="7">
        <v>43525</v>
      </c>
      <c r="B45" s="1" t="s">
        <v>6</v>
      </c>
      <c r="C45" s="2" t="s">
        <v>50</v>
      </c>
      <c r="D45" s="2" t="s">
        <v>109</v>
      </c>
      <c r="E45" s="2" t="s">
        <v>99</v>
      </c>
      <c r="F45" s="2" t="s">
        <v>63</v>
      </c>
      <c r="G45" s="3" t="s">
        <v>48</v>
      </c>
      <c r="H45" s="3" t="s">
        <v>129</v>
      </c>
      <c r="I45" s="3" t="s">
        <v>51</v>
      </c>
      <c r="J45" s="2" t="s">
        <v>134</v>
      </c>
      <c r="K45" s="2" t="s">
        <v>100</v>
      </c>
      <c r="L45" s="3" t="s">
        <v>51</v>
      </c>
      <c r="M45" s="3" t="s">
        <v>51</v>
      </c>
      <c r="N45" s="2"/>
      <c r="O45" s="2"/>
      <c r="P45" s="2"/>
      <c r="Q45" s="36" t="s">
        <v>51</v>
      </c>
      <c r="R45" s="2"/>
      <c r="S45" s="2"/>
      <c r="T45" s="2"/>
      <c r="U45" s="2"/>
      <c r="V45" s="59"/>
      <c r="W45" s="61"/>
      <c r="X45" s="61"/>
      <c r="Y45" s="4" t="s">
        <v>47</v>
      </c>
      <c r="Z45" s="4" t="s">
        <v>51</v>
      </c>
      <c r="AA45" s="60"/>
      <c r="AB45" s="87">
        <f>VLOOKUP(A45,[2]!DailyRoster,25,FALSE)</f>
        <v>0</v>
      </c>
      <c r="AC45" s="5"/>
      <c r="AD45" s="5"/>
      <c r="AE45" s="5"/>
      <c r="AF45" s="5"/>
      <c r="AG45" s="5"/>
      <c r="AH45" s="60"/>
      <c r="AI45" s="4"/>
    </row>
    <row r="46" spans="1:35" x14ac:dyDescent="0.3">
      <c r="A46" s="7">
        <v>43528</v>
      </c>
      <c r="B46" s="1" t="s">
        <v>2</v>
      </c>
      <c r="C46" s="2" t="s">
        <v>50</v>
      </c>
      <c r="D46" s="2" t="s">
        <v>99</v>
      </c>
      <c r="E46" s="2" t="s">
        <v>129</v>
      </c>
      <c r="F46" s="2" t="s">
        <v>154</v>
      </c>
      <c r="G46" s="2" t="s">
        <v>48</v>
      </c>
      <c r="H46" s="2" t="s">
        <v>80</v>
      </c>
      <c r="I46" s="3" t="s">
        <v>167</v>
      </c>
      <c r="J46" s="2" t="s">
        <v>47</v>
      </c>
      <c r="K46" s="2" t="s">
        <v>143</v>
      </c>
      <c r="L46" s="3" t="s">
        <v>51</v>
      </c>
      <c r="M46" s="3" t="s">
        <v>51</v>
      </c>
      <c r="N46" s="2"/>
      <c r="O46" s="2" t="s">
        <v>62</v>
      </c>
      <c r="P46" s="2"/>
      <c r="Q46" s="36"/>
      <c r="R46" s="2"/>
      <c r="S46" s="2"/>
      <c r="T46" s="2"/>
      <c r="U46" s="2"/>
      <c r="V46" s="59"/>
      <c r="W46" s="61"/>
      <c r="X46" s="61"/>
      <c r="Y46" s="4" t="s">
        <v>63</v>
      </c>
      <c r="Z46" s="4" t="s">
        <v>51</v>
      </c>
      <c r="AA46" s="60"/>
      <c r="AB46" s="87">
        <f>VLOOKUP(A46,[2]!DailyRoster,25,FALSE)</f>
        <v>0</v>
      </c>
      <c r="AC46" s="5" t="s">
        <v>100</v>
      </c>
      <c r="AD46" s="5"/>
      <c r="AE46" s="5"/>
      <c r="AF46" s="5"/>
      <c r="AG46" s="5"/>
      <c r="AH46" s="60"/>
      <c r="AI46" s="4"/>
    </row>
    <row r="47" spans="1:35" x14ac:dyDescent="0.3">
      <c r="A47" s="7">
        <v>43529</v>
      </c>
      <c r="B47" s="1" t="s">
        <v>3</v>
      </c>
      <c r="C47" s="2" t="s">
        <v>50</v>
      </c>
      <c r="D47" s="2" t="s">
        <v>99</v>
      </c>
      <c r="E47" s="2" t="s">
        <v>165</v>
      </c>
      <c r="F47" s="2" t="s">
        <v>109</v>
      </c>
      <c r="G47" s="2" t="s">
        <v>64</v>
      </c>
      <c r="H47" s="2" t="s">
        <v>80</v>
      </c>
      <c r="I47" s="3" t="s">
        <v>168</v>
      </c>
      <c r="J47" s="2" t="s">
        <v>47</v>
      </c>
      <c r="K47" s="2" t="s">
        <v>143</v>
      </c>
      <c r="L47" s="3" t="s">
        <v>51</v>
      </c>
      <c r="M47" s="3" t="s">
        <v>51</v>
      </c>
      <c r="N47" s="2"/>
      <c r="O47" s="2" t="s">
        <v>62</v>
      </c>
      <c r="P47" s="2"/>
      <c r="Q47" s="36" t="s">
        <v>170</v>
      </c>
      <c r="R47" s="2"/>
      <c r="S47" s="2"/>
      <c r="T47" s="2"/>
      <c r="U47" s="2"/>
      <c r="V47" s="59"/>
      <c r="W47" s="61"/>
      <c r="X47" s="61"/>
      <c r="Y47" s="4" t="s">
        <v>63</v>
      </c>
      <c r="Z47" s="4" t="s">
        <v>48</v>
      </c>
      <c r="AA47" s="60" t="s">
        <v>48</v>
      </c>
      <c r="AB47" s="87" t="str">
        <f>VLOOKUP(A47,[2]!DailyRoster,25,FALSE)</f>
        <v>Berenice</v>
      </c>
      <c r="AC47" s="5" t="s">
        <v>100</v>
      </c>
      <c r="AD47" s="5"/>
      <c r="AE47" s="5"/>
      <c r="AF47" s="5"/>
      <c r="AG47" s="5"/>
      <c r="AH47" s="60"/>
      <c r="AI47" s="4"/>
    </row>
    <row r="48" spans="1:35" x14ac:dyDescent="0.3">
      <c r="A48" s="7">
        <v>43530</v>
      </c>
      <c r="B48" s="1" t="s">
        <v>4</v>
      </c>
      <c r="C48" s="2" t="s">
        <v>50</v>
      </c>
      <c r="D48" s="2" t="s">
        <v>99</v>
      </c>
      <c r="E48" s="2" t="s">
        <v>165</v>
      </c>
      <c r="F48" s="2" t="s">
        <v>109</v>
      </c>
      <c r="G48" s="2" t="s">
        <v>64</v>
      </c>
      <c r="H48" s="2" t="s">
        <v>80</v>
      </c>
      <c r="I48" s="3" t="s">
        <v>168</v>
      </c>
      <c r="J48" s="2" t="s">
        <v>47</v>
      </c>
      <c r="K48" s="2" t="s">
        <v>184</v>
      </c>
      <c r="L48" s="3" t="s">
        <v>51</v>
      </c>
      <c r="M48" s="3" t="s">
        <v>51</v>
      </c>
      <c r="N48" s="2"/>
      <c r="O48" s="2" t="s">
        <v>62</v>
      </c>
      <c r="P48" s="2"/>
      <c r="Q48" s="36" t="s">
        <v>170</v>
      </c>
      <c r="R48" s="2"/>
      <c r="S48" s="2" t="s">
        <v>183</v>
      </c>
      <c r="T48" s="2"/>
      <c r="U48" s="2"/>
      <c r="V48" s="59"/>
      <c r="W48" s="61"/>
      <c r="X48" s="61"/>
      <c r="Y48" s="4" t="s">
        <v>63</v>
      </c>
      <c r="Z48" s="4" t="s">
        <v>51</v>
      </c>
      <c r="AA48" s="60"/>
      <c r="AB48" s="87">
        <f>VLOOKUP(A48,[2]!DailyRoster,25,FALSE)</f>
        <v>0</v>
      </c>
      <c r="AC48" s="5" t="s">
        <v>100</v>
      </c>
      <c r="AD48" s="5"/>
      <c r="AE48" s="5"/>
      <c r="AF48" s="5"/>
      <c r="AG48" s="5"/>
      <c r="AH48" s="60"/>
      <c r="AI48" s="4"/>
    </row>
    <row r="49" spans="1:35" x14ac:dyDescent="0.3">
      <c r="A49" s="7">
        <v>43531</v>
      </c>
      <c r="B49" s="1" t="s">
        <v>5</v>
      </c>
      <c r="C49" s="2" t="s">
        <v>50</v>
      </c>
      <c r="D49" s="2" t="s">
        <v>99</v>
      </c>
      <c r="E49" s="2" t="s">
        <v>129</v>
      </c>
      <c r="F49" s="2" t="s">
        <v>154</v>
      </c>
      <c r="G49" s="2" t="s">
        <v>48</v>
      </c>
      <c r="H49" s="2" t="s">
        <v>80</v>
      </c>
      <c r="I49" s="3" t="s">
        <v>169</v>
      </c>
      <c r="J49" s="2" t="s">
        <v>47</v>
      </c>
      <c r="K49" s="2" t="s">
        <v>134</v>
      </c>
      <c r="L49" s="3" t="s">
        <v>51</v>
      </c>
      <c r="M49" s="3" t="s">
        <v>51</v>
      </c>
      <c r="N49" s="2"/>
      <c r="O49" s="2" t="s">
        <v>164</v>
      </c>
      <c r="P49" s="2"/>
      <c r="Q49" s="36" t="s">
        <v>170</v>
      </c>
      <c r="R49" s="2"/>
      <c r="S49" s="2"/>
      <c r="T49" s="2"/>
      <c r="U49" s="2"/>
      <c r="V49" s="59"/>
      <c r="W49" s="61"/>
      <c r="X49" s="61"/>
      <c r="Y49" s="4" t="s">
        <v>63</v>
      </c>
      <c r="Z49" s="4" t="s">
        <v>51</v>
      </c>
      <c r="AA49" s="60"/>
      <c r="AB49" s="87" t="str">
        <f>VLOOKUP(A49,[2]!DailyRoster,25,FALSE)</f>
        <v>G.Wang</v>
      </c>
      <c r="AC49" s="5" t="s">
        <v>100</v>
      </c>
      <c r="AD49" s="5"/>
      <c r="AE49" s="5"/>
      <c r="AF49" s="5"/>
      <c r="AG49" s="5"/>
      <c r="AH49" s="60"/>
      <c r="AI49" s="4"/>
    </row>
    <row r="50" spans="1:35" x14ac:dyDescent="0.3">
      <c r="A50" s="7">
        <v>43532</v>
      </c>
      <c r="B50" s="1" t="s">
        <v>6</v>
      </c>
      <c r="C50" s="2" t="s">
        <v>50</v>
      </c>
      <c r="D50" s="2" t="s">
        <v>99</v>
      </c>
      <c r="E50" s="2" t="s">
        <v>129</v>
      </c>
      <c r="F50" s="2" t="s">
        <v>154</v>
      </c>
      <c r="G50" s="2" t="s">
        <v>48</v>
      </c>
      <c r="H50" s="2" t="s">
        <v>80</v>
      </c>
      <c r="I50" s="3" t="s">
        <v>169</v>
      </c>
      <c r="J50" s="2" t="s">
        <v>47</v>
      </c>
      <c r="K50" s="2" t="s">
        <v>134</v>
      </c>
      <c r="L50" s="3" t="s">
        <v>51</v>
      </c>
      <c r="M50" s="3" t="s">
        <v>51</v>
      </c>
      <c r="N50" s="2"/>
      <c r="O50" s="2" t="s">
        <v>51</v>
      </c>
      <c r="P50" s="2"/>
      <c r="Q50" s="36" t="s">
        <v>170</v>
      </c>
      <c r="R50" s="2"/>
      <c r="S50" s="2"/>
      <c r="T50" s="2"/>
      <c r="U50" s="2"/>
      <c r="V50" s="59"/>
      <c r="W50" s="61"/>
      <c r="X50" s="61"/>
      <c r="Y50" s="4" t="s">
        <v>63</v>
      </c>
      <c r="Z50" s="4" t="s">
        <v>51</v>
      </c>
      <c r="AA50" s="60"/>
      <c r="AB50" s="87" t="str">
        <f>VLOOKUP(A50,[2]!DailyRoster,25,FALSE)</f>
        <v>Noor</v>
      </c>
      <c r="AC50" s="5" t="s">
        <v>100</v>
      </c>
      <c r="AD50" s="5"/>
      <c r="AE50" s="5"/>
      <c r="AF50" s="5"/>
      <c r="AG50" s="5"/>
      <c r="AH50" s="60"/>
      <c r="AI50" s="4"/>
    </row>
    <row r="51" spans="1:35" x14ac:dyDescent="0.3">
      <c r="A51" s="7">
        <v>43535</v>
      </c>
      <c r="B51" s="1" t="s">
        <v>2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60"/>
      <c r="AB51" s="87">
        <f>VLOOKUP(A51,[2]!DailyRoster,25,FALSE)</f>
        <v>0</v>
      </c>
      <c r="AC51" s="5"/>
      <c r="AD51" s="5"/>
      <c r="AE51" s="5"/>
      <c r="AF51" s="5"/>
      <c r="AG51" s="5"/>
      <c r="AH51" s="60"/>
      <c r="AI51" s="4"/>
    </row>
    <row r="52" spans="1:35" x14ac:dyDescent="0.3">
      <c r="A52" s="7">
        <v>43536</v>
      </c>
      <c r="B52" s="1" t="s">
        <v>3</v>
      </c>
      <c r="C52" s="2" t="s">
        <v>50</v>
      </c>
      <c r="D52" s="2" t="s">
        <v>99</v>
      </c>
      <c r="E52" s="2" t="s">
        <v>64</v>
      </c>
      <c r="F52" s="2" t="s">
        <v>154</v>
      </c>
      <c r="G52" s="2" t="s">
        <v>48</v>
      </c>
      <c r="H52" s="2" t="s">
        <v>80</v>
      </c>
      <c r="I52" s="2" t="s">
        <v>186</v>
      </c>
      <c r="J52" s="2" t="s">
        <v>47</v>
      </c>
      <c r="K52" s="2" t="s">
        <v>143</v>
      </c>
      <c r="L52" s="2"/>
      <c r="M52" s="3"/>
      <c r="N52" s="3"/>
      <c r="O52" s="3"/>
      <c r="P52" s="3"/>
      <c r="Q52" s="36" t="s">
        <v>171</v>
      </c>
      <c r="R52" s="2"/>
      <c r="S52" s="2"/>
      <c r="T52" s="2"/>
      <c r="U52" s="2"/>
      <c r="V52" s="59"/>
      <c r="W52" s="61"/>
      <c r="X52" s="61"/>
      <c r="Y52" s="4" t="s">
        <v>63</v>
      </c>
      <c r="Z52" s="4" t="s">
        <v>51</v>
      </c>
      <c r="AA52" s="60"/>
      <c r="AB52" s="87">
        <f>VLOOKUP(A52,[2]!DailyRoster,25,FALSE)</f>
        <v>0</v>
      </c>
      <c r="AC52" s="5"/>
      <c r="AD52" s="5"/>
      <c r="AE52" s="5"/>
      <c r="AF52" s="5"/>
      <c r="AG52" s="5"/>
      <c r="AH52" s="60"/>
      <c r="AI52" s="4"/>
    </row>
    <row r="53" spans="1:35" x14ac:dyDescent="0.3">
      <c r="A53" s="7">
        <v>43537</v>
      </c>
      <c r="B53" s="1" t="s">
        <v>4</v>
      </c>
      <c r="C53" s="2" t="s">
        <v>50</v>
      </c>
      <c r="D53" s="2" t="s">
        <v>99</v>
      </c>
      <c r="E53" s="2" t="s">
        <v>64</v>
      </c>
      <c r="F53" s="2" t="s">
        <v>109</v>
      </c>
      <c r="G53" s="2" t="s">
        <v>48</v>
      </c>
      <c r="H53" s="2" t="s">
        <v>80</v>
      </c>
      <c r="I53" s="2" t="s">
        <v>186</v>
      </c>
      <c r="J53" s="2" t="s">
        <v>47</v>
      </c>
      <c r="K53" s="2" t="s">
        <v>143</v>
      </c>
      <c r="L53" s="2"/>
      <c r="M53" s="3"/>
      <c r="N53" s="2"/>
      <c r="O53" s="2"/>
      <c r="P53" s="2"/>
      <c r="Q53" s="36" t="s">
        <v>171</v>
      </c>
      <c r="R53" s="2"/>
      <c r="S53" s="2"/>
      <c r="T53" s="2"/>
      <c r="U53" s="2"/>
      <c r="V53" s="59"/>
      <c r="W53" s="61"/>
      <c r="X53" s="61"/>
      <c r="Y53" s="4" t="s">
        <v>63</v>
      </c>
      <c r="Z53" s="4" t="s">
        <v>100</v>
      </c>
      <c r="AA53" s="60" t="s">
        <v>100</v>
      </c>
      <c r="AB53" s="87">
        <f>VLOOKUP(A53,[2]!DailyRoster,25,FALSE)</f>
        <v>0</v>
      </c>
      <c r="AC53" s="5"/>
      <c r="AD53" s="5"/>
      <c r="AE53" s="5"/>
      <c r="AF53" s="5"/>
      <c r="AG53" s="5"/>
      <c r="AH53" s="60"/>
      <c r="AI53" s="4"/>
    </row>
    <row r="54" spans="1:35" x14ac:dyDescent="0.3">
      <c r="A54" s="7">
        <v>43538</v>
      </c>
      <c r="B54" s="1" t="s">
        <v>5</v>
      </c>
      <c r="C54" s="2" t="s">
        <v>129</v>
      </c>
      <c r="D54" s="2" t="s">
        <v>99</v>
      </c>
      <c r="E54" s="2" t="s">
        <v>100</v>
      </c>
      <c r="F54" s="2" t="s">
        <v>154</v>
      </c>
      <c r="G54" s="2" t="s">
        <v>48</v>
      </c>
      <c r="H54" s="2" t="s">
        <v>80</v>
      </c>
      <c r="I54" s="2" t="s">
        <v>187</v>
      </c>
      <c r="J54" s="2" t="s">
        <v>47</v>
      </c>
      <c r="K54" s="2" t="s">
        <v>124</v>
      </c>
      <c r="L54" s="2"/>
      <c r="M54" s="3"/>
      <c r="N54" s="2"/>
      <c r="O54" s="2"/>
      <c r="P54" s="2"/>
      <c r="Q54" s="36" t="s">
        <v>171</v>
      </c>
      <c r="R54" s="2"/>
      <c r="S54" s="2"/>
      <c r="T54" s="2"/>
      <c r="U54" s="2"/>
      <c r="V54" s="59"/>
      <c r="W54" s="61"/>
      <c r="X54" s="61"/>
      <c r="Y54" s="4" t="s">
        <v>63</v>
      </c>
      <c r="Z54" s="4" t="s">
        <v>50</v>
      </c>
      <c r="AA54" s="60" t="s">
        <v>50</v>
      </c>
      <c r="AB54" s="87" t="str">
        <f>VLOOKUP(A54,[2]!DailyRoster,25,FALSE)</f>
        <v>Georgia</v>
      </c>
      <c r="AC54" s="5"/>
      <c r="AD54" s="5"/>
      <c r="AE54" s="5"/>
      <c r="AF54" s="5"/>
      <c r="AG54" s="5"/>
      <c r="AH54" s="60"/>
      <c r="AI54" s="4"/>
    </row>
    <row r="55" spans="1:35" x14ac:dyDescent="0.3">
      <c r="A55" s="7">
        <v>43539</v>
      </c>
      <c r="B55" s="1" t="s">
        <v>6</v>
      </c>
      <c r="C55" s="2" t="s">
        <v>50</v>
      </c>
      <c r="D55" s="2" t="s">
        <v>99</v>
      </c>
      <c r="E55" s="2" t="s">
        <v>100</v>
      </c>
      <c r="F55" s="2" t="s">
        <v>109</v>
      </c>
      <c r="G55" s="2" t="s">
        <v>48</v>
      </c>
      <c r="H55" s="2" t="s">
        <v>80</v>
      </c>
      <c r="I55" s="2" t="s">
        <v>188</v>
      </c>
      <c r="J55" s="2" t="s">
        <v>47</v>
      </c>
      <c r="K55" s="2" t="s">
        <v>143</v>
      </c>
      <c r="L55" s="2"/>
      <c r="M55" s="3"/>
      <c r="N55" s="2"/>
      <c r="O55" s="2"/>
      <c r="P55" s="2"/>
      <c r="Q55" s="36" t="s">
        <v>171</v>
      </c>
      <c r="R55" s="2"/>
      <c r="S55" s="2"/>
      <c r="T55" s="2"/>
      <c r="U55" s="2"/>
      <c r="V55" s="59"/>
      <c r="W55" s="61"/>
      <c r="X55" s="61"/>
      <c r="Y55" s="4" t="s">
        <v>185</v>
      </c>
      <c r="Z55" s="4" t="s">
        <v>51</v>
      </c>
      <c r="AA55" s="60"/>
      <c r="AB55" s="87">
        <f>VLOOKUP(A55,[2]!DailyRoster,25,FALSE)</f>
        <v>0</v>
      </c>
      <c r="AC55" s="5"/>
      <c r="AD55" s="5"/>
      <c r="AE55" s="5"/>
      <c r="AF55" s="5"/>
      <c r="AG55" s="5"/>
      <c r="AH55" s="60"/>
      <c r="AI55" s="4"/>
    </row>
    <row r="56" spans="1:35" x14ac:dyDescent="0.3">
      <c r="A56" s="7">
        <v>43542</v>
      </c>
      <c r="B56" s="1" t="s">
        <v>2</v>
      </c>
      <c r="C56" s="2" t="s">
        <v>50</v>
      </c>
      <c r="D56" s="2" t="s">
        <v>99</v>
      </c>
      <c r="E56" s="2" t="s">
        <v>100</v>
      </c>
      <c r="F56" s="2" t="s">
        <v>154</v>
      </c>
      <c r="G56" s="2" t="s">
        <v>48</v>
      </c>
      <c r="H56" s="2" t="s">
        <v>80</v>
      </c>
      <c r="I56" s="2" t="s">
        <v>189</v>
      </c>
      <c r="J56" s="2" t="s">
        <v>47</v>
      </c>
      <c r="K56" s="2" t="s">
        <v>129</v>
      </c>
      <c r="L56" s="2"/>
      <c r="M56" s="3"/>
      <c r="N56" s="2"/>
      <c r="O56" s="2" t="s">
        <v>51</v>
      </c>
      <c r="P56" s="2"/>
      <c r="Q56" s="2" t="s">
        <v>172</v>
      </c>
      <c r="R56" s="2"/>
      <c r="S56" s="2"/>
      <c r="T56" s="2"/>
      <c r="U56" s="2"/>
      <c r="V56" s="59"/>
      <c r="W56" s="61"/>
      <c r="X56" s="61"/>
      <c r="Y56" s="4" t="s">
        <v>63</v>
      </c>
      <c r="Z56" s="4" t="s">
        <v>51</v>
      </c>
      <c r="AA56" s="60"/>
      <c r="AB56" s="87">
        <f>VLOOKUP(A56,[2]!DailyRoster,25,FALSE)</f>
        <v>0</v>
      </c>
      <c r="AC56" s="5"/>
      <c r="AD56" s="5"/>
      <c r="AE56" s="5"/>
      <c r="AF56" s="5"/>
      <c r="AG56" s="5"/>
      <c r="AH56" s="60"/>
      <c r="AI56" s="4"/>
    </row>
    <row r="57" spans="1:35" x14ac:dyDescent="0.3">
      <c r="A57" s="7">
        <v>43543</v>
      </c>
      <c r="B57" s="1" t="s">
        <v>3</v>
      </c>
      <c r="C57" s="2" t="s">
        <v>50</v>
      </c>
      <c r="D57" s="2" t="s">
        <v>99</v>
      </c>
      <c r="E57" s="2" t="s">
        <v>100</v>
      </c>
      <c r="F57" s="2" t="s">
        <v>109</v>
      </c>
      <c r="G57" s="2" t="s">
        <v>48</v>
      </c>
      <c r="H57" s="2" t="s">
        <v>64</v>
      </c>
      <c r="I57" s="2" t="s">
        <v>189</v>
      </c>
      <c r="J57" s="2" t="s">
        <v>47</v>
      </c>
      <c r="K57" s="2" t="s">
        <v>199</v>
      </c>
      <c r="L57" s="2"/>
      <c r="M57" s="3"/>
      <c r="N57" s="2"/>
      <c r="O57" s="2" t="s">
        <v>201</v>
      </c>
      <c r="P57" s="2"/>
      <c r="Q57" s="2" t="s">
        <v>172</v>
      </c>
      <c r="R57" s="2"/>
      <c r="S57" s="2"/>
      <c r="T57" s="2"/>
      <c r="U57" s="2"/>
      <c r="V57" s="59"/>
      <c r="W57" s="61"/>
      <c r="X57" s="61"/>
      <c r="Y57" s="4" t="s">
        <v>63</v>
      </c>
      <c r="Z57" s="4" t="s">
        <v>80</v>
      </c>
      <c r="AA57" s="60" t="s">
        <v>80</v>
      </c>
      <c r="AB57" s="87">
        <f>VLOOKUP(A57,[2]!DailyRoster,25,FALSE)</f>
        <v>0</v>
      </c>
      <c r="AC57" s="5"/>
      <c r="AD57" s="5"/>
      <c r="AE57" s="5"/>
      <c r="AF57" s="5"/>
      <c r="AG57" s="5"/>
      <c r="AH57" s="60"/>
      <c r="AI57" s="4"/>
    </row>
    <row r="58" spans="1:35" x14ac:dyDescent="0.3">
      <c r="A58" s="7">
        <v>43544</v>
      </c>
      <c r="B58" s="1" t="s">
        <v>4</v>
      </c>
      <c r="C58" s="2" t="s">
        <v>50</v>
      </c>
      <c r="D58" s="2" t="s">
        <v>99</v>
      </c>
      <c r="E58" s="2" t="s">
        <v>100</v>
      </c>
      <c r="F58" s="2" t="s">
        <v>109</v>
      </c>
      <c r="G58" s="2" t="s">
        <v>48</v>
      </c>
      <c r="H58" s="2" t="s">
        <v>80</v>
      </c>
      <c r="I58" s="2" t="s">
        <v>190</v>
      </c>
      <c r="J58" s="2" t="s">
        <v>47</v>
      </c>
      <c r="K58" s="2" t="s">
        <v>64</v>
      </c>
      <c r="L58" s="2"/>
      <c r="M58" s="3"/>
      <c r="N58" s="2"/>
      <c r="O58" s="2" t="s">
        <v>51</v>
      </c>
      <c r="P58" s="2"/>
      <c r="Q58" s="2" t="s">
        <v>172</v>
      </c>
      <c r="R58" s="2"/>
      <c r="S58" s="2"/>
      <c r="T58" s="2"/>
      <c r="U58" s="2"/>
      <c r="V58" s="59"/>
      <c r="W58" s="61"/>
      <c r="X58" s="61"/>
      <c r="Y58" s="4" t="s">
        <v>63</v>
      </c>
      <c r="Z58" s="4" t="s">
        <v>198</v>
      </c>
      <c r="AA58" s="60"/>
      <c r="AB58" s="87" t="str">
        <f>VLOOKUP(A58,[2]!DailyRoster,25,FALSE)</f>
        <v>AndrewL</v>
      </c>
      <c r="AC58" s="5"/>
      <c r="AD58" s="5"/>
      <c r="AE58" s="5"/>
      <c r="AF58" s="5"/>
      <c r="AG58" s="5"/>
      <c r="AH58" s="60"/>
      <c r="AI58" s="4"/>
    </row>
    <row r="59" spans="1:35" x14ac:dyDescent="0.3">
      <c r="A59" s="7">
        <v>43545</v>
      </c>
      <c r="B59" s="1" t="s">
        <v>5</v>
      </c>
      <c r="C59" s="2" t="s">
        <v>50</v>
      </c>
      <c r="D59" s="2" t="s">
        <v>99</v>
      </c>
      <c r="E59" s="2" t="s">
        <v>100</v>
      </c>
      <c r="F59" s="2" t="s">
        <v>154</v>
      </c>
      <c r="G59" s="2" t="s">
        <v>48</v>
      </c>
      <c r="H59" s="2" t="s">
        <v>80</v>
      </c>
      <c r="I59" s="2" t="s">
        <v>190</v>
      </c>
      <c r="J59" s="2" t="s">
        <v>129</v>
      </c>
      <c r="K59" s="2" t="s">
        <v>134</v>
      </c>
      <c r="L59" s="2"/>
      <c r="M59" s="3"/>
      <c r="N59" s="2"/>
      <c r="O59" s="2" t="s">
        <v>51</v>
      </c>
      <c r="P59" s="2"/>
      <c r="Q59" s="2" t="s">
        <v>172</v>
      </c>
      <c r="R59" s="2"/>
      <c r="S59" s="2"/>
      <c r="T59" s="2"/>
      <c r="U59" s="2"/>
      <c r="V59" s="59"/>
      <c r="W59" s="61"/>
      <c r="X59" s="61"/>
      <c r="Y59" s="4" t="s">
        <v>63</v>
      </c>
      <c r="Z59" s="4" t="s">
        <v>47</v>
      </c>
      <c r="AA59" s="60" t="s">
        <v>47</v>
      </c>
      <c r="AB59" s="87">
        <f>VLOOKUP(A59,[2]!DailyRoster,25,FALSE)</f>
        <v>0</v>
      </c>
      <c r="AC59" s="5"/>
      <c r="AD59" s="5"/>
      <c r="AE59" s="5"/>
      <c r="AF59" s="5"/>
      <c r="AG59" s="5"/>
      <c r="AH59" s="60"/>
      <c r="AI59" s="4"/>
    </row>
    <row r="60" spans="1:35" x14ac:dyDescent="0.3">
      <c r="A60" s="7">
        <v>43546</v>
      </c>
      <c r="B60" s="1" t="s">
        <v>6</v>
      </c>
      <c r="C60" s="2" t="s">
        <v>50</v>
      </c>
      <c r="D60" s="2" t="s">
        <v>99</v>
      </c>
      <c r="E60" s="2" t="s">
        <v>100</v>
      </c>
      <c r="F60" s="2" t="s">
        <v>109</v>
      </c>
      <c r="G60" s="2" t="s">
        <v>48</v>
      </c>
      <c r="H60" s="2" t="s">
        <v>80</v>
      </c>
      <c r="I60" s="2" t="s">
        <v>191</v>
      </c>
      <c r="J60" s="2" t="s">
        <v>47</v>
      </c>
      <c r="K60" s="2" t="s">
        <v>129</v>
      </c>
      <c r="L60" s="2"/>
      <c r="M60" s="3"/>
      <c r="N60" s="2"/>
      <c r="O60" s="2" t="s">
        <v>51</v>
      </c>
      <c r="P60" s="2"/>
      <c r="Q60" s="2" t="s">
        <v>172</v>
      </c>
      <c r="R60" s="2"/>
      <c r="S60" s="2"/>
      <c r="T60" s="2"/>
      <c r="U60" s="2"/>
      <c r="V60" s="59"/>
      <c r="W60" s="61"/>
      <c r="X60" s="61"/>
      <c r="Y60" s="4" t="s">
        <v>63</v>
      </c>
      <c r="Z60" s="4" t="s">
        <v>51</v>
      </c>
      <c r="AA60" s="60"/>
      <c r="AB60" s="87">
        <f>VLOOKUP(A60,[2]!DailyRoster,25,FALSE)</f>
        <v>0</v>
      </c>
      <c r="AC60" s="5"/>
      <c r="AD60" s="5"/>
      <c r="AE60" s="5"/>
      <c r="AF60" s="5"/>
      <c r="AG60" s="5"/>
      <c r="AH60" s="60"/>
      <c r="AI60" s="4"/>
    </row>
    <row r="61" spans="1:35" x14ac:dyDescent="0.3">
      <c r="A61" s="7">
        <v>43549</v>
      </c>
      <c r="B61" s="1" t="s">
        <v>2</v>
      </c>
      <c r="C61" s="2" t="s">
        <v>50</v>
      </c>
      <c r="D61" s="2" t="s">
        <v>99</v>
      </c>
      <c r="E61" s="2" t="s">
        <v>100</v>
      </c>
      <c r="F61" s="2" t="s">
        <v>154</v>
      </c>
      <c r="G61" s="2" t="s">
        <v>48</v>
      </c>
      <c r="H61" s="2" t="s">
        <v>80</v>
      </c>
      <c r="I61" s="3" t="s">
        <v>51</v>
      </c>
      <c r="J61" s="2" t="s">
        <v>47</v>
      </c>
      <c r="K61" s="2" t="s">
        <v>129</v>
      </c>
      <c r="L61" s="2"/>
      <c r="M61" s="3"/>
      <c r="N61" s="2"/>
      <c r="O61" s="2" t="s">
        <v>51</v>
      </c>
      <c r="P61" s="2"/>
      <c r="Q61" s="36"/>
      <c r="R61" s="2"/>
      <c r="S61" s="2"/>
      <c r="T61" s="2"/>
      <c r="U61" s="2"/>
      <c r="V61" s="59"/>
      <c r="W61" s="61"/>
      <c r="X61" s="61"/>
      <c r="Y61" s="4" t="s">
        <v>63</v>
      </c>
      <c r="Z61" s="4" t="s">
        <v>51</v>
      </c>
      <c r="AA61" s="60"/>
      <c r="AB61" s="87">
        <f>VLOOKUP(A61,[2]!DailyRoster,25,FALSE)</f>
        <v>0</v>
      </c>
      <c r="AC61" s="5"/>
      <c r="AD61" s="5"/>
      <c r="AE61" s="5"/>
      <c r="AF61" s="5"/>
      <c r="AG61" s="5"/>
      <c r="AH61" s="60"/>
      <c r="AI61" s="4"/>
    </row>
    <row r="62" spans="1:35" x14ac:dyDescent="0.3">
      <c r="A62" s="7">
        <v>43550</v>
      </c>
      <c r="B62" s="1" t="s">
        <v>3</v>
      </c>
      <c r="C62" s="2" t="s">
        <v>50</v>
      </c>
      <c r="D62" s="2" t="s">
        <v>99</v>
      </c>
      <c r="E62" s="2" t="s">
        <v>100</v>
      </c>
      <c r="F62" s="2" t="s">
        <v>154</v>
      </c>
      <c r="G62" s="2" t="s">
        <v>48</v>
      </c>
      <c r="H62" s="2" t="s">
        <v>80</v>
      </c>
      <c r="I62" s="3" t="s">
        <v>192</v>
      </c>
      <c r="J62" s="2" t="s">
        <v>47</v>
      </c>
      <c r="K62" s="2" t="s">
        <v>64</v>
      </c>
      <c r="L62" s="2"/>
      <c r="M62" s="3"/>
      <c r="N62" s="2"/>
      <c r="O62" s="2" t="s">
        <v>201</v>
      </c>
      <c r="P62" s="2"/>
      <c r="Q62" s="36"/>
      <c r="R62" s="2"/>
      <c r="S62" s="2"/>
      <c r="T62" s="2"/>
      <c r="U62" s="2"/>
      <c r="V62" s="59"/>
      <c r="W62" s="61"/>
      <c r="X62" s="61"/>
      <c r="Y62" s="4" t="s">
        <v>130</v>
      </c>
      <c r="Z62" s="4" t="s">
        <v>51</v>
      </c>
      <c r="AA62" s="60"/>
      <c r="AB62" s="87">
        <f>VLOOKUP(A62,[2]!DailyRoster,25,FALSE)</f>
        <v>0</v>
      </c>
      <c r="AC62" s="5"/>
      <c r="AD62" s="5"/>
      <c r="AE62" s="5"/>
      <c r="AF62" s="5"/>
      <c r="AG62" s="5"/>
      <c r="AH62" s="60"/>
      <c r="AI62" s="4"/>
    </row>
    <row r="63" spans="1:35" x14ac:dyDescent="0.3">
      <c r="A63" s="7">
        <v>43551</v>
      </c>
      <c r="B63" s="1" t="s">
        <v>4</v>
      </c>
      <c r="C63" s="2" t="s">
        <v>50</v>
      </c>
      <c r="D63" s="2" t="s">
        <v>99</v>
      </c>
      <c r="E63" s="2" t="s">
        <v>100</v>
      </c>
      <c r="F63" s="2" t="s">
        <v>105</v>
      </c>
      <c r="G63" s="2" t="s">
        <v>48</v>
      </c>
      <c r="H63" s="2" t="s">
        <v>80</v>
      </c>
      <c r="I63" s="3" t="s">
        <v>193</v>
      </c>
      <c r="J63" s="2" t="s">
        <v>47</v>
      </c>
      <c r="K63" s="2" t="s">
        <v>134</v>
      </c>
      <c r="L63" s="2"/>
      <c r="M63" s="3"/>
      <c r="N63" s="2"/>
      <c r="O63" s="3" t="s">
        <v>51</v>
      </c>
      <c r="P63" s="3"/>
      <c r="Q63" s="3"/>
      <c r="R63" s="3"/>
      <c r="S63" s="3"/>
      <c r="T63" s="3"/>
      <c r="U63" s="3"/>
      <c r="W63" s="61"/>
      <c r="X63" s="61"/>
      <c r="Y63" s="4" t="s">
        <v>130</v>
      </c>
      <c r="Z63" s="4" t="s">
        <v>200</v>
      </c>
      <c r="AA63" s="60"/>
      <c r="AB63" s="87" t="str">
        <f>VLOOKUP(A63,[2]!DailyRoster,25,FALSE)</f>
        <v>Lois</v>
      </c>
      <c r="AC63" s="5"/>
      <c r="AD63" s="5"/>
      <c r="AE63" s="5"/>
      <c r="AF63" s="5"/>
      <c r="AG63" s="5"/>
      <c r="AI63" s="4"/>
    </row>
    <row r="64" spans="1:35" x14ac:dyDescent="0.3">
      <c r="A64" s="7">
        <v>43552</v>
      </c>
      <c r="B64" s="1" t="s">
        <v>5</v>
      </c>
      <c r="C64" s="2" t="s">
        <v>129</v>
      </c>
      <c r="D64" s="2" t="s">
        <v>99</v>
      </c>
      <c r="E64" s="2" t="s">
        <v>100</v>
      </c>
      <c r="F64" s="2" t="s">
        <v>154</v>
      </c>
      <c r="G64" s="2" t="s">
        <v>48</v>
      </c>
      <c r="H64" s="2" t="s">
        <v>80</v>
      </c>
      <c r="I64" s="3" t="s">
        <v>194</v>
      </c>
      <c r="J64" s="2" t="s">
        <v>47</v>
      </c>
      <c r="K64" s="2" t="s">
        <v>134</v>
      </c>
      <c r="L64" s="2"/>
      <c r="M64" s="3"/>
      <c r="N64" s="2"/>
      <c r="O64" s="3" t="s">
        <v>51</v>
      </c>
      <c r="P64" s="3"/>
      <c r="Q64" s="3"/>
      <c r="R64" s="3"/>
      <c r="S64" s="3"/>
      <c r="T64" s="3"/>
      <c r="U64" s="3"/>
      <c r="W64" s="61"/>
      <c r="X64" s="61"/>
      <c r="Y64" s="4" t="s">
        <v>130</v>
      </c>
      <c r="Z64" s="4" t="s">
        <v>51</v>
      </c>
      <c r="AA64" s="60"/>
      <c r="AB64" s="87">
        <f>VLOOKUP(A64,[2]!DailyRoster,25,FALSE)</f>
        <v>0</v>
      </c>
      <c r="AC64" s="5"/>
      <c r="AD64" s="5"/>
      <c r="AE64" s="5"/>
      <c r="AF64" s="5"/>
      <c r="AG64" s="5"/>
      <c r="AI64" s="4"/>
    </row>
    <row r="65" spans="1:35" x14ac:dyDescent="0.3">
      <c r="A65" s="7">
        <v>43553</v>
      </c>
      <c r="B65" s="1" t="s">
        <v>6</v>
      </c>
      <c r="C65" s="2" t="s">
        <v>48</v>
      </c>
      <c r="D65" s="2" t="s">
        <v>99</v>
      </c>
      <c r="E65" s="2" t="s">
        <v>100</v>
      </c>
      <c r="F65" s="2" t="s">
        <v>105</v>
      </c>
      <c r="G65" s="2" t="s">
        <v>81</v>
      </c>
      <c r="H65" s="2" t="s">
        <v>80</v>
      </c>
      <c r="I65" s="3" t="s">
        <v>194</v>
      </c>
      <c r="J65" s="2" t="s">
        <v>47</v>
      </c>
      <c r="K65" s="2" t="s">
        <v>83</v>
      </c>
      <c r="L65" s="2"/>
      <c r="M65" s="3"/>
      <c r="N65" s="2"/>
      <c r="O65" s="3" t="s">
        <v>51</v>
      </c>
      <c r="P65" s="3"/>
      <c r="Q65" s="3"/>
      <c r="R65" s="3"/>
      <c r="S65" s="3"/>
      <c r="T65" s="3"/>
      <c r="U65" s="3"/>
      <c r="W65" s="61"/>
      <c r="X65" s="61"/>
      <c r="Y65" s="4" t="s">
        <v>131</v>
      </c>
      <c r="Z65" s="4" t="s">
        <v>153</v>
      </c>
      <c r="AA65" s="60"/>
      <c r="AB65" s="87" t="str">
        <f>VLOOKUP(A65,[2]!DailyRoster,25,FALSE)</f>
        <v>Obaid</v>
      </c>
      <c r="AC65" s="5"/>
      <c r="AD65" s="5"/>
      <c r="AE65" s="5"/>
      <c r="AF65" s="5"/>
      <c r="AG65" s="5"/>
      <c r="AI65" s="4"/>
    </row>
    <row r="66" spans="1:35" x14ac:dyDescent="0.3">
      <c r="A66" s="7">
        <v>43556</v>
      </c>
      <c r="B66" s="1" t="s">
        <v>2</v>
      </c>
      <c r="C66" s="2" t="s">
        <v>50</v>
      </c>
      <c r="D66" s="2" t="s">
        <v>154</v>
      </c>
      <c r="E66" s="2" t="s">
        <v>99</v>
      </c>
      <c r="F66" s="2" t="s">
        <v>63</v>
      </c>
      <c r="G66" s="2" t="s">
        <v>48</v>
      </c>
      <c r="H66" s="2" t="s">
        <v>80</v>
      </c>
      <c r="I66" s="3" t="s">
        <v>195</v>
      </c>
      <c r="J66" s="2" t="s">
        <v>47</v>
      </c>
      <c r="K66" s="2" t="s">
        <v>129</v>
      </c>
      <c r="L66" s="2"/>
      <c r="M66" s="2"/>
      <c r="N66" s="3"/>
      <c r="O66" s="3"/>
      <c r="P66" s="3"/>
      <c r="Q66" s="3"/>
      <c r="R66" s="3"/>
      <c r="S66" s="3"/>
      <c r="T66" s="3"/>
      <c r="U66" s="3"/>
      <c r="W66" s="61"/>
      <c r="X66" s="61"/>
      <c r="Y66" s="4" t="s">
        <v>130</v>
      </c>
      <c r="Z66" s="4"/>
      <c r="AA66" s="60"/>
      <c r="AB66" s="87">
        <f>VLOOKUP(A66,[2]!DailyRoster,25,FALSE)</f>
        <v>0</v>
      </c>
      <c r="AC66" s="5"/>
      <c r="AD66" s="5"/>
      <c r="AE66" s="5"/>
      <c r="AF66" s="5"/>
      <c r="AG66" s="5"/>
      <c r="AI66" s="4"/>
    </row>
    <row r="67" spans="1:35" x14ac:dyDescent="0.3">
      <c r="A67" s="7">
        <v>43557</v>
      </c>
      <c r="B67" s="1" t="s">
        <v>3</v>
      </c>
      <c r="C67" s="2" t="s">
        <v>50</v>
      </c>
      <c r="D67" s="2" t="s">
        <v>99</v>
      </c>
      <c r="E67" s="2" t="s">
        <v>100</v>
      </c>
      <c r="F67" s="2" t="s">
        <v>63</v>
      </c>
      <c r="G67" s="2" t="s">
        <v>105</v>
      </c>
      <c r="H67" s="2" t="s">
        <v>80</v>
      </c>
      <c r="I67" s="3" t="s">
        <v>195</v>
      </c>
      <c r="J67" s="2" t="s">
        <v>47</v>
      </c>
      <c r="K67" s="2" t="s">
        <v>105</v>
      </c>
      <c r="L67" s="2"/>
      <c r="M67" s="2"/>
      <c r="N67" s="3"/>
      <c r="O67" s="3"/>
      <c r="P67" s="3"/>
      <c r="Q67" s="3"/>
      <c r="R67" s="3"/>
      <c r="S67" s="3"/>
      <c r="T67" s="3"/>
      <c r="U67" s="3"/>
      <c r="W67" s="61"/>
      <c r="X67" s="61"/>
      <c r="Y67" s="4" t="s">
        <v>109</v>
      </c>
      <c r="Z67" s="4" t="s">
        <v>48</v>
      </c>
      <c r="AA67" s="60" t="s">
        <v>48</v>
      </c>
      <c r="AB67" s="87">
        <f>VLOOKUP(A67,[2]!DailyRoster,25,FALSE)</f>
        <v>0</v>
      </c>
      <c r="AC67" s="5"/>
      <c r="AD67" s="5"/>
      <c r="AE67" s="5"/>
      <c r="AF67" s="5"/>
      <c r="AG67" s="5"/>
      <c r="AI67" s="4"/>
    </row>
    <row r="68" spans="1:35" x14ac:dyDescent="0.3">
      <c r="A68" s="7">
        <v>43558</v>
      </c>
      <c r="B68" s="1" t="s">
        <v>4</v>
      </c>
      <c r="C68" s="2" t="s">
        <v>50</v>
      </c>
      <c r="D68" s="2" t="s">
        <v>99</v>
      </c>
      <c r="E68" s="2" t="s">
        <v>100</v>
      </c>
      <c r="F68" s="2" t="s">
        <v>63</v>
      </c>
      <c r="G68" s="2" t="s">
        <v>48</v>
      </c>
      <c r="H68" s="2" t="s">
        <v>80</v>
      </c>
      <c r="I68" s="3" t="s">
        <v>196</v>
      </c>
      <c r="J68" s="2" t="s">
        <v>47</v>
      </c>
      <c r="K68" s="2" t="s">
        <v>134</v>
      </c>
      <c r="L68" s="2"/>
      <c r="M68" s="3"/>
      <c r="N68" s="3"/>
      <c r="O68" s="3"/>
      <c r="P68" s="3"/>
      <c r="Q68" s="3"/>
      <c r="R68" s="3"/>
      <c r="S68" s="3"/>
      <c r="T68" s="3"/>
      <c r="U68" s="3"/>
      <c r="W68" s="61"/>
      <c r="X68" s="61"/>
      <c r="Y68" s="4" t="s">
        <v>109</v>
      </c>
      <c r="Z68" s="4"/>
      <c r="AA68" s="60"/>
      <c r="AB68" s="87" t="str">
        <f>VLOOKUP(A68,[2]!DailyRoster,25,FALSE)</f>
        <v>Berenice</v>
      </c>
      <c r="AC68" s="5"/>
      <c r="AD68" s="5"/>
      <c r="AE68" s="5"/>
      <c r="AF68" s="5"/>
      <c r="AG68" s="5"/>
      <c r="AI68" s="4"/>
    </row>
    <row r="69" spans="1:35" x14ac:dyDescent="0.3">
      <c r="A69" s="7">
        <v>43559</v>
      </c>
      <c r="B69" s="1" t="s">
        <v>5</v>
      </c>
      <c r="C69" s="2" t="s">
        <v>50</v>
      </c>
      <c r="D69" s="2" t="s">
        <v>154</v>
      </c>
      <c r="E69" s="2" t="s">
        <v>99</v>
      </c>
      <c r="F69" s="2" t="s">
        <v>63</v>
      </c>
      <c r="G69" s="2" t="s">
        <v>48</v>
      </c>
      <c r="H69" s="2" t="s">
        <v>80</v>
      </c>
      <c r="I69" s="3" t="s">
        <v>197</v>
      </c>
      <c r="J69" s="2" t="s">
        <v>47</v>
      </c>
      <c r="K69" s="2" t="s">
        <v>129</v>
      </c>
      <c r="L69" s="2"/>
      <c r="M69" s="3"/>
      <c r="N69" s="3"/>
      <c r="O69" s="3"/>
      <c r="P69" s="3"/>
      <c r="Q69" s="3"/>
      <c r="R69" s="3"/>
      <c r="S69" s="3"/>
      <c r="T69" s="3"/>
      <c r="U69" s="3"/>
      <c r="W69" s="61"/>
      <c r="X69" s="61"/>
      <c r="Y69" s="4" t="s">
        <v>109</v>
      </c>
      <c r="Z69" s="4"/>
      <c r="AA69" s="60"/>
      <c r="AB69" s="87">
        <f>VLOOKUP(A69,[2]!DailyRoster,25,FALSE)</f>
        <v>0</v>
      </c>
      <c r="AC69" s="5"/>
      <c r="AD69" s="5"/>
      <c r="AE69" s="5"/>
      <c r="AF69" s="5"/>
      <c r="AG69" s="5"/>
      <c r="AI69" s="4"/>
    </row>
    <row r="70" spans="1:35" x14ac:dyDescent="0.3">
      <c r="A70" s="7">
        <v>43560</v>
      </c>
      <c r="B70" s="1" t="s">
        <v>6</v>
      </c>
      <c r="C70" s="2" t="s">
        <v>48</v>
      </c>
      <c r="D70" s="2" t="s">
        <v>99</v>
      </c>
      <c r="E70" s="2" t="s">
        <v>100</v>
      </c>
      <c r="F70" s="2" t="s">
        <v>63</v>
      </c>
      <c r="G70" s="2" t="s">
        <v>129</v>
      </c>
      <c r="H70" s="2" t="s">
        <v>80</v>
      </c>
      <c r="I70" s="3" t="s">
        <v>197</v>
      </c>
      <c r="J70" s="2" t="s">
        <v>47</v>
      </c>
      <c r="K70" s="2" t="s">
        <v>134</v>
      </c>
      <c r="L70" s="2"/>
      <c r="M70" s="3"/>
      <c r="N70" s="3"/>
      <c r="O70" s="3"/>
      <c r="P70" s="3"/>
      <c r="Q70" s="3"/>
      <c r="R70" s="3"/>
      <c r="S70" s="3"/>
      <c r="T70" s="3"/>
      <c r="U70" s="3"/>
      <c r="W70" s="61"/>
      <c r="X70" s="61"/>
      <c r="Y70" s="4" t="s">
        <v>109</v>
      </c>
      <c r="Z70" s="4" t="s">
        <v>50</v>
      </c>
      <c r="AA70" s="60" t="s">
        <v>50</v>
      </c>
      <c r="AB70" s="87">
        <f>VLOOKUP(A70,[2]!DailyRoster,25,FALSE)</f>
        <v>0</v>
      </c>
      <c r="AC70" s="5"/>
      <c r="AD70" s="5"/>
      <c r="AE70" s="5"/>
      <c r="AF70" s="5"/>
      <c r="AG70" s="5"/>
      <c r="AI70" s="4"/>
    </row>
    <row r="71" spans="1:35" x14ac:dyDescent="0.3">
      <c r="A71" s="7">
        <v>43563</v>
      </c>
      <c r="B71" s="1" t="s">
        <v>2</v>
      </c>
      <c r="C71" s="2" t="s">
        <v>50</v>
      </c>
      <c r="D71" s="2" t="s">
        <v>99</v>
      </c>
      <c r="E71" s="2" t="s">
        <v>100</v>
      </c>
      <c r="F71" s="2" t="s">
        <v>63</v>
      </c>
      <c r="G71" s="2" t="s">
        <v>48</v>
      </c>
      <c r="H71" s="2" t="s">
        <v>80</v>
      </c>
      <c r="I71" s="3" t="s">
        <v>177</v>
      </c>
      <c r="J71" s="2" t="s">
        <v>47</v>
      </c>
      <c r="K71" s="2" t="s">
        <v>105</v>
      </c>
      <c r="L71" s="2"/>
      <c r="M71" s="3"/>
      <c r="N71" s="3"/>
      <c r="O71" s="3"/>
      <c r="P71" s="3"/>
      <c r="Q71" s="3"/>
      <c r="R71" s="3"/>
      <c r="S71" s="3"/>
      <c r="T71" s="3"/>
      <c r="U71" s="3"/>
      <c r="W71" s="61"/>
      <c r="X71" s="61"/>
      <c r="Y71" s="4" t="s">
        <v>159</v>
      </c>
      <c r="Z71" s="4"/>
      <c r="AA71" s="60"/>
      <c r="AB71" s="87">
        <f>VLOOKUP(A71,[2]!DailyRoster,25,FALSE)</f>
        <v>0</v>
      </c>
      <c r="AC71" s="5"/>
      <c r="AD71" s="5"/>
      <c r="AE71" s="5"/>
      <c r="AF71" s="5"/>
      <c r="AG71" s="5"/>
      <c r="AI71" s="4"/>
    </row>
    <row r="72" spans="1:35" x14ac:dyDescent="0.3">
      <c r="A72" s="7">
        <v>43564</v>
      </c>
      <c r="B72" s="1" t="s">
        <v>3</v>
      </c>
      <c r="C72" s="2" t="s">
        <v>50</v>
      </c>
      <c r="D72" s="2" t="s">
        <v>99</v>
      </c>
      <c r="E72" s="2" t="s">
        <v>100</v>
      </c>
      <c r="F72" s="2" t="s">
        <v>63</v>
      </c>
      <c r="G72" s="2" t="s">
        <v>48</v>
      </c>
      <c r="H72" s="2" t="s">
        <v>80</v>
      </c>
      <c r="I72" s="3" t="s">
        <v>177</v>
      </c>
      <c r="J72" s="2" t="s">
        <v>47</v>
      </c>
      <c r="K72" s="2" t="s">
        <v>64</v>
      </c>
      <c r="L72" s="2"/>
      <c r="M72" s="3"/>
      <c r="N72" s="3"/>
      <c r="O72" s="3"/>
      <c r="P72" s="3"/>
      <c r="Q72" s="3"/>
      <c r="R72" s="3"/>
      <c r="S72" s="3"/>
      <c r="T72" s="3"/>
      <c r="U72" s="3"/>
      <c r="W72" s="61"/>
      <c r="X72" s="61"/>
      <c r="Y72" s="4" t="s">
        <v>154</v>
      </c>
      <c r="Z72" s="4"/>
      <c r="AA72" s="60"/>
      <c r="AB72" s="87">
        <f>VLOOKUP(A72,[2]!DailyRoster,25,FALSE)</f>
        <v>0</v>
      </c>
      <c r="AC72" s="5"/>
      <c r="AD72" s="5"/>
      <c r="AE72" s="5"/>
      <c r="AF72" s="5"/>
      <c r="AG72" s="5"/>
      <c r="AI72" s="4"/>
    </row>
    <row r="73" spans="1:35" x14ac:dyDescent="0.3">
      <c r="A73" s="7">
        <v>43565</v>
      </c>
      <c r="B73" s="1" t="s">
        <v>4</v>
      </c>
      <c r="C73" s="2" t="s">
        <v>50</v>
      </c>
      <c r="D73" s="2" t="s">
        <v>109</v>
      </c>
      <c r="E73" s="2" t="s">
        <v>100</v>
      </c>
      <c r="F73" s="2" t="s">
        <v>63</v>
      </c>
      <c r="G73" s="2" t="s">
        <v>48</v>
      </c>
      <c r="H73" s="2" t="s">
        <v>80</v>
      </c>
      <c r="I73" s="3" t="s">
        <v>178</v>
      </c>
      <c r="J73" s="2" t="s">
        <v>47</v>
      </c>
      <c r="K73" s="2" t="s">
        <v>64</v>
      </c>
      <c r="L73" s="2"/>
      <c r="M73" s="3"/>
      <c r="N73" s="3"/>
      <c r="O73" s="3"/>
      <c r="P73" s="3"/>
      <c r="Q73" s="3"/>
      <c r="R73" s="3"/>
      <c r="S73" s="3"/>
      <c r="T73" s="3"/>
      <c r="U73" s="3"/>
      <c r="W73" s="61"/>
      <c r="X73" s="61"/>
      <c r="Y73" s="4" t="s">
        <v>154</v>
      </c>
      <c r="Z73" s="4" t="s">
        <v>99</v>
      </c>
      <c r="AA73" s="60" t="s">
        <v>99</v>
      </c>
      <c r="AB73" s="87">
        <f>VLOOKUP(A73,[2]!DailyRoster,25,FALSE)</f>
        <v>0</v>
      </c>
      <c r="AC73" s="5"/>
      <c r="AD73" s="5"/>
      <c r="AE73" s="5"/>
      <c r="AF73" s="5"/>
      <c r="AG73" s="5"/>
      <c r="AI73" s="4"/>
    </row>
    <row r="74" spans="1:35" x14ac:dyDescent="0.3">
      <c r="A74" s="7">
        <v>43566</v>
      </c>
      <c r="B74" s="1" t="s">
        <v>5</v>
      </c>
      <c r="C74" s="2" t="s">
        <v>50</v>
      </c>
      <c r="D74" s="2" t="s">
        <v>99</v>
      </c>
      <c r="E74" s="2" t="s">
        <v>100</v>
      </c>
      <c r="F74" s="2" t="s">
        <v>63</v>
      </c>
      <c r="G74" s="2" t="s">
        <v>48</v>
      </c>
      <c r="H74" s="2" t="s">
        <v>80</v>
      </c>
      <c r="I74" s="3" t="s">
        <v>179</v>
      </c>
      <c r="J74" s="2" t="s">
        <v>47</v>
      </c>
      <c r="K74" s="2" t="s">
        <v>129</v>
      </c>
      <c r="L74" s="2"/>
      <c r="M74" s="3"/>
      <c r="N74" s="3"/>
      <c r="O74" s="3"/>
      <c r="P74" s="3"/>
      <c r="Q74" s="3"/>
      <c r="R74" s="3"/>
      <c r="S74" s="3"/>
      <c r="T74" s="3"/>
      <c r="U74" s="3"/>
      <c r="W74" s="61"/>
      <c r="X74" s="61"/>
      <c r="Y74" s="4" t="s">
        <v>154</v>
      </c>
      <c r="Z74" s="4"/>
      <c r="AA74" s="60"/>
      <c r="AB74" s="87">
        <f>VLOOKUP(A74,[2]!DailyRoster,25,FALSE)</f>
        <v>0</v>
      </c>
      <c r="AC74" s="5"/>
      <c r="AD74" s="5"/>
      <c r="AE74" s="5"/>
      <c r="AF74" s="5"/>
      <c r="AG74" s="5"/>
      <c r="AI74" s="4"/>
    </row>
    <row r="75" spans="1:35" x14ac:dyDescent="0.3">
      <c r="A75" s="7">
        <v>43567</v>
      </c>
      <c r="B75" s="1" t="s">
        <v>6</v>
      </c>
      <c r="C75" s="2" t="s">
        <v>50</v>
      </c>
      <c r="D75" s="2" t="s">
        <v>99</v>
      </c>
      <c r="E75" s="2" t="s">
        <v>100</v>
      </c>
      <c r="F75" s="2" t="s">
        <v>109</v>
      </c>
      <c r="G75" s="2" t="s">
        <v>48</v>
      </c>
      <c r="H75" s="2" t="s">
        <v>80</v>
      </c>
      <c r="I75" s="3" t="s">
        <v>179</v>
      </c>
      <c r="J75" s="2" t="s">
        <v>47</v>
      </c>
      <c r="K75" s="2" t="s">
        <v>129</v>
      </c>
      <c r="L75" s="2"/>
      <c r="M75" s="3"/>
      <c r="N75" s="3"/>
      <c r="O75" s="3"/>
      <c r="P75" s="3"/>
      <c r="Q75" s="3"/>
      <c r="R75" s="3"/>
      <c r="S75" s="3"/>
      <c r="T75" s="3"/>
      <c r="U75" s="3"/>
      <c r="W75" s="61"/>
      <c r="X75" s="61"/>
      <c r="Y75" s="4" t="s">
        <v>154</v>
      </c>
      <c r="Z75" s="4" t="s">
        <v>63</v>
      </c>
      <c r="AA75" s="60" t="s">
        <v>63</v>
      </c>
      <c r="AB75" s="87">
        <f>VLOOKUP(A75,[2]!DailyRoster,25,FALSE)</f>
        <v>0</v>
      </c>
      <c r="AC75" s="5"/>
      <c r="AD75" s="5"/>
      <c r="AE75" s="5"/>
      <c r="AF75" s="5"/>
      <c r="AG75" s="5"/>
      <c r="AI75" s="4"/>
    </row>
    <row r="76" spans="1:35" x14ac:dyDescent="0.3">
      <c r="A76" s="7">
        <v>43570</v>
      </c>
      <c r="B76" s="1" t="s">
        <v>2</v>
      </c>
      <c r="C76" s="2" t="s">
        <v>50</v>
      </c>
      <c r="D76" s="2" t="s">
        <v>99</v>
      </c>
      <c r="E76" s="2" t="s">
        <v>100</v>
      </c>
      <c r="F76" s="2" t="s">
        <v>63</v>
      </c>
      <c r="G76" s="2" t="s">
        <v>48</v>
      </c>
      <c r="H76" s="2" t="s">
        <v>129</v>
      </c>
      <c r="I76" s="3" t="s">
        <v>180</v>
      </c>
      <c r="J76" s="2" t="s">
        <v>105</v>
      </c>
      <c r="K76" s="2" t="s">
        <v>105</v>
      </c>
      <c r="L76" s="2"/>
      <c r="M76" s="3"/>
      <c r="N76" s="3"/>
      <c r="O76" s="3"/>
      <c r="P76" s="3"/>
      <c r="Q76" s="3"/>
      <c r="R76" s="3"/>
      <c r="S76" s="3"/>
      <c r="T76" s="3"/>
      <c r="U76" s="3"/>
      <c r="W76" s="4"/>
      <c r="X76" s="4"/>
      <c r="Y76" s="4" t="s">
        <v>160</v>
      </c>
      <c r="Z76" s="4"/>
      <c r="AA76" s="60"/>
      <c r="AB76" s="87">
        <f>VLOOKUP(A76,[2]!DailyRoster,25,FALSE)</f>
        <v>0</v>
      </c>
      <c r="AC76" s="5"/>
      <c r="AD76" s="5"/>
      <c r="AE76" s="5" t="s">
        <v>110</v>
      </c>
      <c r="AF76" s="5"/>
      <c r="AG76" s="5"/>
      <c r="AI76" s="4"/>
    </row>
    <row r="77" spans="1:35" x14ac:dyDescent="0.3">
      <c r="A77" s="7">
        <v>43571</v>
      </c>
      <c r="B77" s="1" t="s">
        <v>3</v>
      </c>
      <c r="C77" s="2" t="s">
        <v>50</v>
      </c>
      <c r="D77" s="2" t="s">
        <v>99</v>
      </c>
      <c r="E77" s="2" t="s">
        <v>100</v>
      </c>
      <c r="F77" s="2" t="s">
        <v>63</v>
      </c>
      <c r="G77" s="2" t="s">
        <v>105</v>
      </c>
      <c r="H77" s="2" t="s">
        <v>64</v>
      </c>
      <c r="I77" s="3" t="s">
        <v>180</v>
      </c>
      <c r="J77" s="2" t="s">
        <v>105</v>
      </c>
      <c r="K77" s="2" t="s">
        <v>105</v>
      </c>
      <c r="L77" s="2"/>
      <c r="M77" s="3"/>
      <c r="N77" s="3"/>
      <c r="O77" s="3"/>
      <c r="P77" s="3"/>
      <c r="Q77" s="3"/>
      <c r="R77" s="3"/>
      <c r="S77" s="3"/>
      <c r="T77" s="3"/>
      <c r="U77" s="3"/>
      <c r="W77" s="4"/>
      <c r="X77" s="4"/>
      <c r="Y77" s="4" t="s">
        <v>160</v>
      </c>
      <c r="Z77" s="4"/>
      <c r="AA77" s="60"/>
      <c r="AB77" s="87">
        <f>VLOOKUP(A77,[2]!DailyRoster,25,FALSE)</f>
        <v>0</v>
      </c>
      <c r="AC77" s="5"/>
      <c r="AD77" s="5" t="s">
        <v>48</v>
      </c>
      <c r="AE77" s="5" t="s">
        <v>110</v>
      </c>
      <c r="AF77" s="5"/>
      <c r="AG77" s="5"/>
      <c r="AI77" s="4"/>
    </row>
    <row r="78" spans="1:35" x14ac:dyDescent="0.3">
      <c r="A78" s="7">
        <v>43572</v>
      </c>
      <c r="B78" s="1" t="s">
        <v>4</v>
      </c>
      <c r="C78" s="2" t="s">
        <v>50</v>
      </c>
      <c r="D78" s="2" t="s">
        <v>109</v>
      </c>
      <c r="E78" s="2" t="s">
        <v>99</v>
      </c>
      <c r="F78" s="2" t="s">
        <v>63</v>
      </c>
      <c r="G78" s="2" t="s">
        <v>105</v>
      </c>
      <c r="H78" s="2" t="s">
        <v>64</v>
      </c>
      <c r="I78" s="3" t="s">
        <v>181</v>
      </c>
      <c r="J78" s="2" t="s">
        <v>105</v>
      </c>
      <c r="K78" s="2" t="s">
        <v>100</v>
      </c>
      <c r="L78" s="2"/>
      <c r="M78" s="3"/>
      <c r="N78" s="3"/>
      <c r="O78" s="3"/>
      <c r="P78" s="3"/>
      <c r="Q78" s="3"/>
      <c r="R78" s="3"/>
      <c r="S78" s="3"/>
      <c r="T78" s="3"/>
      <c r="U78" s="3"/>
      <c r="W78" s="4"/>
      <c r="X78" s="4"/>
      <c r="Y78" s="4" t="s">
        <v>160</v>
      </c>
      <c r="Z78" s="4"/>
      <c r="AA78" s="60"/>
      <c r="AB78" s="87">
        <f>VLOOKUP(A78,[2]!DailyRoster,25,FALSE)</f>
        <v>0</v>
      </c>
      <c r="AC78" s="5"/>
      <c r="AD78" s="5" t="s">
        <v>48</v>
      </c>
      <c r="AE78" s="5" t="s">
        <v>110</v>
      </c>
      <c r="AF78" s="5"/>
      <c r="AG78" s="5"/>
      <c r="AI78" s="4"/>
    </row>
    <row r="79" spans="1:35" x14ac:dyDescent="0.3">
      <c r="A79" s="7">
        <v>43573</v>
      </c>
      <c r="B79" s="1" t="s">
        <v>5</v>
      </c>
      <c r="C79" s="2" t="s">
        <v>50</v>
      </c>
      <c r="D79" s="2" t="s">
        <v>99</v>
      </c>
      <c r="E79" s="2" t="s">
        <v>100</v>
      </c>
      <c r="F79" s="2" t="s">
        <v>63</v>
      </c>
      <c r="G79" s="2" t="s">
        <v>105</v>
      </c>
      <c r="H79" s="2" t="s">
        <v>129</v>
      </c>
      <c r="I79" s="3" t="s">
        <v>182</v>
      </c>
      <c r="J79" s="2" t="s">
        <v>105</v>
      </c>
      <c r="K79" s="2" t="s">
        <v>105</v>
      </c>
      <c r="L79" s="2"/>
      <c r="M79" s="3"/>
      <c r="N79" s="3"/>
      <c r="O79" s="3"/>
      <c r="P79" s="3"/>
      <c r="Q79" s="3"/>
      <c r="R79" s="3"/>
      <c r="S79" s="3"/>
      <c r="T79" s="3"/>
      <c r="U79" s="3"/>
      <c r="W79" s="4"/>
      <c r="X79" s="4"/>
      <c r="Y79" s="4" t="s">
        <v>160</v>
      </c>
      <c r="Z79" s="4" t="s">
        <v>48</v>
      </c>
      <c r="AA79" s="60" t="s">
        <v>48</v>
      </c>
      <c r="AB79" s="87">
        <f>VLOOKUP(A79,[2]!DailyRoster,25,FALSE)</f>
        <v>0</v>
      </c>
      <c r="AC79" s="5"/>
      <c r="AD79" s="5"/>
      <c r="AE79" s="5" t="s">
        <v>110</v>
      </c>
      <c r="AF79" s="5"/>
      <c r="AG79" s="5"/>
      <c r="AI79" s="4"/>
    </row>
    <row r="80" spans="1:35" x14ac:dyDescent="0.3">
      <c r="A80" s="7">
        <v>43574</v>
      </c>
      <c r="B80" s="1" t="s">
        <v>6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60"/>
      <c r="AB80" s="87">
        <f>VLOOKUP(A80,[2]!DailyRoster,25,FALSE)</f>
        <v>0</v>
      </c>
      <c r="AC80" s="5"/>
      <c r="AD80" s="5"/>
      <c r="AE80" s="5" t="s">
        <v>110</v>
      </c>
      <c r="AF80" s="5"/>
      <c r="AG80" s="5"/>
      <c r="AI80" s="4"/>
    </row>
    <row r="81" spans="1:35" x14ac:dyDescent="0.3">
      <c r="A81" s="7">
        <v>43577</v>
      </c>
      <c r="B81" s="1" t="s">
        <v>2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60"/>
      <c r="AB81" s="87" t="str">
        <f>VLOOKUP(A81,[2]!DailyRoster,25,FALSE)</f>
        <v>Public Holiday</v>
      </c>
      <c r="AC81" s="5"/>
      <c r="AD81" s="5"/>
      <c r="AE81" s="5"/>
      <c r="AF81" s="5"/>
      <c r="AG81" s="5"/>
      <c r="AI81" s="4"/>
    </row>
    <row r="82" spans="1:35" x14ac:dyDescent="0.3">
      <c r="A82" s="7">
        <v>43578</v>
      </c>
      <c r="B82" s="1" t="s">
        <v>3</v>
      </c>
      <c r="C82" s="2" t="s">
        <v>50</v>
      </c>
      <c r="D82" s="2" t="s">
        <v>109</v>
      </c>
      <c r="E82" s="2" t="s">
        <v>99</v>
      </c>
      <c r="F82" s="3" t="s">
        <v>63</v>
      </c>
      <c r="G82" s="2" t="s">
        <v>48</v>
      </c>
      <c r="H82" s="2" t="s">
        <v>80</v>
      </c>
      <c r="I82" s="3"/>
      <c r="J82" s="2" t="s">
        <v>64</v>
      </c>
      <c r="K82" s="2" t="s">
        <v>105</v>
      </c>
      <c r="L82" s="2"/>
      <c r="M82" s="3"/>
      <c r="N82" s="3"/>
      <c r="O82" s="3"/>
      <c r="P82" s="3"/>
      <c r="Q82" s="3"/>
      <c r="R82" s="3"/>
      <c r="S82" s="3"/>
      <c r="T82" s="3"/>
      <c r="U82" s="3"/>
      <c r="W82" s="4"/>
      <c r="X82" s="4"/>
      <c r="Y82" s="4"/>
      <c r="Z82" s="4" t="s">
        <v>161</v>
      </c>
      <c r="AA82" s="60" t="s">
        <v>162</v>
      </c>
      <c r="AB82" s="87" t="str">
        <f>VLOOKUP(A82,[2]!DailyRoster,25,FALSE)</f>
        <v>blocked</v>
      </c>
      <c r="AC82" s="5"/>
      <c r="AD82" s="5"/>
      <c r="AE82" s="5"/>
      <c r="AF82" s="5"/>
      <c r="AG82" s="5"/>
      <c r="AI82" s="4"/>
    </row>
    <row r="83" spans="1:35" x14ac:dyDescent="0.3">
      <c r="A83" s="7">
        <v>43579</v>
      </c>
      <c r="B83" s="1" t="s">
        <v>4</v>
      </c>
      <c r="C83" s="2" t="s">
        <v>50</v>
      </c>
      <c r="D83" s="2" t="s">
        <v>99</v>
      </c>
      <c r="E83" s="2" t="s">
        <v>100</v>
      </c>
      <c r="F83" s="3" t="s">
        <v>109</v>
      </c>
      <c r="G83" s="2" t="s">
        <v>48</v>
      </c>
      <c r="H83" s="2" t="s">
        <v>80</v>
      </c>
      <c r="I83" s="3"/>
      <c r="J83" s="2" t="s">
        <v>47</v>
      </c>
      <c r="K83" s="2" t="s">
        <v>64</v>
      </c>
      <c r="L83" s="2"/>
      <c r="M83" s="3"/>
      <c r="N83" s="3"/>
      <c r="O83" s="3"/>
      <c r="P83" s="3"/>
      <c r="Q83" s="3"/>
      <c r="R83" s="3"/>
      <c r="S83" s="3"/>
      <c r="T83" s="3"/>
      <c r="U83" s="3"/>
      <c r="W83" s="4"/>
      <c r="X83" s="4"/>
      <c r="Y83" s="4"/>
      <c r="Z83" s="4" t="s">
        <v>63</v>
      </c>
      <c r="AA83" s="60" t="s">
        <v>63</v>
      </c>
      <c r="AB83" s="87" t="str">
        <f>VLOOKUP(A83,[2]!DailyRoster,25,FALSE)</f>
        <v>blocked</v>
      </c>
      <c r="AC83" s="5"/>
      <c r="AD83" s="5"/>
      <c r="AE83" s="5"/>
      <c r="AF83" s="5"/>
      <c r="AG83" s="5"/>
      <c r="AI83" s="4"/>
    </row>
    <row r="84" spans="1:35" x14ac:dyDescent="0.3">
      <c r="A84" s="7">
        <v>43580</v>
      </c>
      <c r="B84" s="1" t="s">
        <v>5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60"/>
      <c r="AB84" s="87" t="str">
        <f>VLOOKUP(A84,[2]!DailyRoster,25,FALSE)</f>
        <v>public holiday</v>
      </c>
      <c r="AC84" s="5"/>
      <c r="AD84" s="5"/>
      <c r="AE84" s="5"/>
      <c r="AF84" s="5"/>
      <c r="AG84" s="5"/>
      <c r="AI84" s="4"/>
    </row>
    <row r="85" spans="1:35" x14ac:dyDescent="0.3">
      <c r="A85" s="7">
        <v>43581</v>
      </c>
      <c r="B85" s="1" t="s">
        <v>6</v>
      </c>
      <c r="C85" s="2" t="s">
        <v>50</v>
      </c>
      <c r="D85" s="2" t="s">
        <v>109</v>
      </c>
      <c r="E85" s="2" t="s">
        <v>99</v>
      </c>
      <c r="F85" s="2" t="s">
        <v>63</v>
      </c>
      <c r="G85" s="2" t="s">
        <v>48</v>
      </c>
      <c r="H85" s="2" t="s">
        <v>80</v>
      </c>
      <c r="I85" s="3"/>
      <c r="J85" s="2" t="s">
        <v>47</v>
      </c>
      <c r="K85" s="2" t="s">
        <v>129</v>
      </c>
      <c r="L85" s="2"/>
      <c r="M85" s="3"/>
      <c r="N85" s="3"/>
      <c r="O85" s="3"/>
      <c r="P85" s="3"/>
      <c r="Q85" s="3"/>
      <c r="R85" s="3"/>
      <c r="S85" s="3"/>
      <c r="T85" s="3"/>
      <c r="U85" s="3"/>
      <c r="W85" s="4"/>
      <c r="X85" s="4"/>
      <c r="Y85" s="4"/>
      <c r="Z85" s="4" t="s">
        <v>163</v>
      </c>
      <c r="AA85" s="60"/>
      <c r="AB85" s="87" t="str">
        <f>VLOOKUP(A85,[2]!DailyRoster,25,FALSE)</f>
        <v>blocked</v>
      </c>
      <c r="AC85" s="5"/>
      <c r="AD85" s="5"/>
      <c r="AE85" s="5"/>
      <c r="AF85" s="5"/>
      <c r="AG85" s="5"/>
      <c r="AI85" s="4"/>
    </row>
    <row r="86" spans="1:35" x14ac:dyDescent="0.3">
      <c r="A86" s="7">
        <v>43584</v>
      </c>
      <c r="B86" s="1" t="s">
        <v>2</v>
      </c>
      <c r="C86" s="2"/>
      <c r="D86" s="2"/>
      <c r="E86" s="2"/>
      <c r="F86" s="2"/>
      <c r="G86" s="2"/>
      <c r="H86" s="2"/>
      <c r="I86" s="3" t="s">
        <v>173</v>
      </c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W86" s="4"/>
      <c r="X86" s="4"/>
      <c r="Y86" s="4"/>
      <c r="Z86" s="4"/>
      <c r="AA86" s="60"/>
      <c r="AB86" s="87">
        <f>VLOOKUP(A86,[2]!DailyRoster,25,FALSE)</f>
        <v>0</v>
      </c>
      <c r="AC86" s="5"/>
      <c r="AD86" s="5"/>
      <c r="AE86" s="5"/>
      <c r="AF86" s="5"/>
      <c r="AG86" s="5"/>
      <c r="AI86" s="4"/>
    </row>
    <row r="87" spans="1:35" x14ac:dyDescent="0.3">
      <c r="A87" s="7">
        <v>43585</v>
      </c>
      <c r="B87" s="1" t="s">
        <v>3</v>
      </c>
      <c r="C87" s="2"/>
      <c r="D87" s="2"/>
      <c r="E87" s="2"/>
      <c r="F87" s="2"/>
      <c r="G87" s="2"/>
      <c r="H87" s="2"/>
      <c r="I87" s="3" t="s">
        <v>173</v>
      </c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W87" s="4"/>
      <c r="X87" s="4"/>
      <c r="Y87" s="4"/>
      <c r="Z87" s="4"/>
      <c r="AA87" s="60"/>
      <c r="AB87" s="87">
        <f>VLOOKUP(A87,[2]!DailyRoster,25,FALSE)</f>
        <v>0</v>
      </c>
      <c r="AC87" s="5"/>
      <c r="AD87" s="5"/>
      <c r="AE87" s="5"/>
      <c r="AF87" s="5"/>
      <c r="AG87" s="5"/>
      <c r="AI87" s="4"/>
    </row>
    <row r="88" spans="1:35" x14ac:dyDescent="0.3">
      <c r="A88" s="7">
        <v>43586</v>
      </c>
      <c r="B88" s="1" t="s">
        <v>4</v>
      </c>
      <c r="C88" s="2"/>
      <c r="D88" s="2"/>
      <c r="E88" s="2"/>
      <c r="F88" s="2"/>
      <c r="G88" s="2"/>
      <c r="H88" s="2"/>
      <c r="I88" s="3" t="s">
        <v>173</v>
      </c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W88" s="4"/>
      <c r="X88" s="4"/>
      <c r="Y88" s="4"/>
      <c r="Z88" s="4"/>
      <c r="AA88" s="60"/>
      <c r="AB88" s="87">
        <f>VLOOKUP(A88,[2]!DailyRoster,25,FALSE)</f>
        <v>0</v>
      </c>
      <c r="AC88" s="5"/>
      <c r="AD88" s="5"/>
      <c r="AE88" s="5"/>
      <c r="AF88" s="5"/>
      <c r="AG88" s="5"/>
      <c r="AI88" s="4"/>
    </row>
    <row r="89" spans="1:35" x14ac:dyDescent="0.3">
      <c r="A89" s="7">
        <v>43587</v>
      </c>
      <c r="B89" s="1" t="s">
        <v>5</v>
      </c>
      <c r="C89" s="2"/>
      <c r="D89" s="2"/>
      <c r="E89" s="2"/>
      <c r="F89" s="2"/>
      <c r="G89" s="2"/>
      <c r="H89" s="2"/>
      <c r="I89" s="3" t="s">
        <v>173</v>
      </c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W89" s="4"/>
      <c r="X89" s="4"/>
      <c r="Y89" s="4"/>
      <c r="Z89" s="4"/>
      <c r="AA89" s="60"/>
      <c r="AB89" s="87">
        <f>VLOOKUP(A89,[2]!DailyRoster,25,FALSE)</f>
        <v>0</v>
      </c>
      <c r="AC89" s="5"/>
      <c r="AD89" s="5"/>
      <c r="AE89" s="5"/>
      <c r="AF89" s="5"/>
      <c r="AG89" s="5"/>
      <c r="AI89" s="4"/>
    </row>
    <row r="90" spans="1:35" x14ac:dyDescent="0.3">
      <c r="A90" s="7">
        <v>43588</v>
      </c>
      <c r="B90" s="1" t="s">
        <v>6</v>
      </c>
      <c r="C90" s="2"/>
      <c r="D90" s="2"/>
      <c r="E90" s="2"/>
      <c r="F90" s="2"/>
      <c r="G90" s="2"/>
      <c r="H90" s="2"/>
      <c r="I90" s="3" t="s">
        <v>173</v>
      </c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W90" s="4"/>
      <c r="X90" s="4"/>
      <c r="Y90" s="4"/>
      <c r="Z90" s="4"/>
      <c r="AA90" s="60"/>
      <c r="AB90" s="87" t="str">
        <f>VLOOKUP(A90,[2]!DailyRoster,25,FALSE)</f>
        <v>Lois</v>
      </c>
      <c r="AC90" s="5"/>
      <c r="AD90" s="5"/>
      <c r="AE90" s="5"/>
      <c r="AF90" s="5"/>
      <c r="AG90" s="5"/>
      <c r="AI90" s="4"/>
    </row>
    <row r="91" spans="1:35" x14ac:dyDescent="0.3">
      <c r="A91" s="7">
        <v>43591</v>
      </c>
      <c r="B91" s="1" t="s">
        <v>2</v>
      </c>
      <c r="C91" s="2"/>
      <c r="D91" s="2"/>
      <c r="E91" s="2"/>
      <c r="F91" s="2"/>
      <c r="G91" s="2"/>
      <c r="H91" s="2"/>
      <c r="I91" s="3" t="s">
        <v>173</v>
      </c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W91" s="4"/>
      <c r="X91" s="4"/>
      <c r="Y91" s="4"/>
      <c r="Z91" s="4"/>
      <c r="AA91" s="60"/>
      <c r="AB91" s="87">
        <f>VLOOKUP(A91,[2]!DailyRoster,25,FALSE)</f>
        <v>0</v>
      </c>
      <c r="AC91" s="5"/>
      <c r="AD91" s="5"/>
      <c r="AE91" s="5"/>
      <c r="AF91" s="5"/>
      <c r="AG91" s="5"/>
      <c r="AI91" s="4"/>
    </row>
    <row r="92" spans="1:35" x14ac:dyDescent="0.3">
      <c r="A92" s="7">
        <v>43592</v>
      </c>
      <c r="B92" s="1" t="s">
        <v>3</v>
      </c>
      <c r="C92" s="2"/>
      <c r="D92" s="2"/>
      <c r="E92" s="2"/>
      <c r="F92" s="2"/>
      <c r="G92" s="2"/>
      <c r="H92" s="2"/>
      <c r="I92" s="3" t="s">
        <v>173</v>
      </c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W92" s="4"/>
      <c r="X92" s="4"/>
      <c r="Y92" s="4"/>
      <c r="Z92" s="4"/>
      <c r="AA92" s="60"/>
      <c r="AB92" s="87">
        <f>VLOOKUP(A92,[2]!DailyRoster,25,FALSE)</f>
        <v>0</v>
      </c>
      <c r="AC92" s="5"/>
      <c r="AD92" s="5"/>
      <c r="AE92" s="5"/>
      <c r="AF92" s="5"/>
      <c r="AG92" s="5"/>
      <c r="AI92" s="4"/>
    </row>
    <row r="93" spans="1:35" x14ac:dyDescent="0.3">
      <c r="A93" s="7">
        <v>43593</v>
      </c>
      <c r="B93" s="1" t="s">
        <v>4</v>
      </c>
      <c r="C93" s="2"/>
      <c r="D93" s="2"/>
      <c r="E93" s="2"/>
      <c r="F93" s="2"/>
      <c r="G93" s="2"/>
      <c r="H93" s="2"/>
      <c r="I93" s="3" t="s">
        <v>173</v>
      </c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W93" s="4"/>
      <c r="X93" s="4"/>
      <c r="Y93" s="4"/>
      <c r="Z93" s="4"/>
      <c r="AA93" s="60"/>
      <c r="AB93" s="87">
        <f>VLOOKUP(A93,[2]!DailyRoster,25,FALSE)</f>
        <v>0</v>
      </c>
      <c r="AC93" s="5"/>
      <c r="AD93" s="5"/>
      <c r="AE93" s="5"/>
      <c r="AF93" s="5"/>
      <c r="AG93" s="5"/>
      <c r="AI93" s="4"/>
    </row>
    <row r="94" spans="1:35" x14ac:dyDescent="0.3">
      <c r="A94" s="7">
        <v>43594</v>
      </c>
      <c r="B94" s="1" t="s">
        <v>5</v>
      </c>
      <c r="C94" s="2"/>
      <c r="D94" s="2"/>
      <c r="E94" s="2"/>
      <c r="F94" s="2"/>
      <c r="G94" s="2"/>
      <c r="H94" s="2"/>
      <c r="I94" s="3" t="s">
        <v>173</v>
      </c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W94" s="4"/>
      <c r="X94" s="4"/>
      <c r="Y94" s="4"/>
      <c r="Z94" s="4"/>
      <c r="AA94" s="60"/>
      <c r="AB94" s="87">
        <f>VLOOKUP(A94,[2]!DailyRoster,25,FALSE)</f>
        <v>0</v>
      </c>
      <c r="AC94" s="5"/>
      <c r="AD94" s="5"/>
      <c r="AE94" s="5"/>
      <c r="AF94" s="5"/>
      <c r="AG94" s="5"/>
      <c r="AI94" s="4"/>
    </row>
    <row r="95" spans="1:35" x14ac:dyDescent="0.3">
      <c r="A95" s="7">
        <v>43595</v>
      </c>
      <c r="B95" s="1" t="s">
        <v>6</v>
      </c>
      <c r="C95" s="2"/>
      <c r="D95" s="2"/>
      <c r="E95" s="2"/>
      <c r="F95" s="2"/>
      <c r="G95" s="2"/>
      <c r="H95" s="2"/>
      <c r="I95" s="3" t="s">
        <v>173</v>
      </c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W95" s="4"/>
      <c r="X95" s="4"/>
      <c r="Y95" s="4"/>
      <c r="Z95" s="4"/>
      <c r="AA95" s="60"/>
      <c r="AB95" s="87">
        <f>VLOOKUP(A95,[2]!DailyRoster,25,FALSE)</f>
        <v>0</v>
      </c>
      <c r="AC95" s="5"/>
      <c r="AD95" s="5"/>
      <c r="AE95" s="5"/>
      <c r="AF95" s="5"/>
      <c r="AG95" s="5"/>
      <c r="AI95" s="4"/>
    </row>
    <row r="96" spans="1:35" x14ac:dyDescent="0.3">
      <c r="A96" s="7">
        <v>43598</v>
      </c>
      <c r="B96" s="1" t="s">
        <v>2</v>
      </c>
      <c r="C96" s="2"/>
      <c r="D96" s="2"/>
      <c r="E96" s="2"/>
      <c r="F96" s="3"/>
      <c r="G96" s="2"/>
      <c r="H96" s="2"/>
      <c r="I96" s="3" t="s">
        <v>174</v>
      </c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W96" s="4"/>
      <c r="X96" s="4"/>
      <c r="Y96" s="4"/>
      <c r="Z96" s="4"/>
      <c r="AA96" s="60"/>
      <c r="AB96" s="87">
        <f>VLOOKUP(A96,[2]!DailyRoster,25,FALSE)</f>
        <v>0</v>
      </c>
      <c r="AC96" s="5"/>
      <c r="AD96" s="5"/>
      <c r="AE96" s="5"/>
      <c r="AF96" s="5"/>
      <c r="AG96" s="5"/>
      <c r="AI96" s="4"/>
    </row>
    <row r="97" spans="1:35" x14ac:dyDescent="0.3">
      <c r="A97" s="7">
        <v>43599</v>
      </c>
      <c r="B97" s="1" t="s">
        <v>3</v>
      </c>
      <c r="C97" s="2"/>
      <c r="D97" s="2"/>
      <c r="E97" s="2"/>
      <c r="F97" s="3"/>
      <c r="G97" s="2"/>
      <c r="H97" s="2"/>
      <c r="I97" s="3" t="s">
        <v>174</v>
      </c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W97" s="4"/>
      <c r="X97" s="4"/>
      <c r="Y97" s="4"/>
      <c r="Z97" s="4"/>
      <c r="AA97" s="60"/>
      <c r="AB97" s="87">
        <f>VLOOKUP(A97,[2]!DailyRoster,25,FALSE)</f>
        <v>0</v>
      </c>
      <c r="AC97" s="5"/>
      <c r="AD97" s="5"/>
      <c r="AE97" s="5"/>
      <c r="AF97" s="5"/>
      <c r="AG97" s="5"/>
      <c r="AI97" s="4"/>
    </row>
    <row r="98" spans="1:35" x14ac:dyDescent="0.3">
      <c r="A98" s="7">
        <v>43600</v>
      </c>
      <c r="B98" s="1" t="s">
        <v>4</v>
      </c>
      <c r="C98" s="2"/>
      <c r="D98" s="2"/>
      <c r="E98" s="2"/>
      <c r="F98" s="3"/>
      <c r="G98" s="2"/>
      <c r="H98" s="2"/>
      <c r="I98" s="3" t="s">
        <v>174</v>
      </c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W98" s="4"/>
      <c r="X98" s="4"/>
      <c r="Y98" s="4"/>
      <c r="Z98" s="4"/>
      <c r="AA98" s="60"/>
      <c r="AB98" s="87">
        <f>VLOOKUP(A98,[2]!DailyRoster,25,FALSE)</f>
        <v>0</v>
      </c>
      <c r="AC98" s="5"/>
      <c r="AD98" s="5"/>
      <c r="AE98" s="5"/>
      <c r="AF98" s="5"/>
      <c r="AG98" s="5"/>
      <c r="AI98" s="4"/>
    </row>
    <row r="99" spans="1:35" x14ac:dyDescent="0.3">
      <c r="A99" s="7">
        <v>43601</v>
      </c>
      <c r="B99" s="1" t="s">
        <v>5</v>
      </c>
      <c r="C99" s="2"/>
      <c r="D99" s="2"/>
      <c r="E99" s="2"/>
      <c r="F99" s="3"/>
      <c r="G99" s="2"/>
      <c r="H99" s="2"/>
      <c r="I99" s="3" t="s">
        <v>174</v>
      </c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W99" s="4"/>
      <c r="X99" s="4"/>
      <c r="Y99" s="4"/>
      <c r="Z99" s="4"/>
      <c r="AA99" s="60"/>
      <c r="AB99" s="87">
        <f>VLOOKUP(A99,[2]!DailyRoster,25,FALSE)</f>
        <v>0</v>
      </c>
      <c r="AC99" s="5"/>
      <c r="AD99" s="5"/>
      <c r="AE99" s="5"/>
      <c r="AF99" s="5"/>
      <c r="AG99" s="5"/>
      <c r="AI99" s="4"/>
    </row>
    <row r="100" spans="1:35" x14ac:dyDescent="0.3">
      <c r="A100" s="7">
        <v>43602</v>
      </c>
      <c r="B100" s="1" t="s">
        <v>6</v>
      </c>
      <c r="C100" s="2"/>
      <c r="D100" s="2"/>
      <c r="E100" s="2"/>
      <c r="F100" s="3"/>
      <c r="G100" s="2"/>
      <c r="H100" s="2"/>
      <c r="I100" s="3" t="s">
        <v>174</v>
      </c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W100" s="4"/>
      <c r="X100" s="4"/>
      <c r="Y100" s="4"/>
      <c r="Z100" s="4"/>
      <c r="AA100" s="60"/>
      <c r="AB100" s="87">
        <f>VLOOKUP(A100,[2]!DailyRoster,25,FALSE)</f>
        <v>0</v>
      </c>
      <c r="AC100" s="5"/>
      <c r="AD100" s="5"/>
      <c r="AE100" s="5"/>
      <c r="AF100" s="5"/>
      <c r="AG100" s="5"/>
      <c r="AI100" s="4"/>
    </row>
    <row r="101" spans="1:35" x14ac:dyDescent="0.3">
      <c r="A101" s="7">
        <v>43605</v>
      </c>
      <c r="B101" s="1" t="s">
        <v>2</v>
      </c>
      <c r="C101" s="2"/>
      <c r="D101" s="2"/>
      <c r="E101" s="2"/>
      <c r="F101" s="3"/>
      <c r="G101" s="2"/>
      <c r="H101" s="2"/>
      <c r="I101" s="3" t="s">
        <v>174</v>
      </c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W101" s="4"/>
      <c r="X101" s="4"/>
      <c r="Y101" s="4"/>
      <c r="Z101" s="4"/>
      <c r="AA101" s="60"/>
      <c r="AB101" s="87">
        <f>VLOOKUP(A101,[2]!DailyRoster,25,FALSE)</f>
        <v>0</v>
      </c>
      <c r="AC101" s="5"/>
      <c r="AD101" s="5"/>
      <c r="AE101" s="5"/>
      <c r="AF101" s="5"/>
      <c r="AG101" s="5"/>
      <c r="AI101" s="4"/>
    </row>
    <row r="102" spans="1:35" x14ac:dyDescent="0.3">
      <c r="A102" s="7">
        <v>43606</v>
      </c>
      <c r="B102" s="1" t="s">
        <v>3</v>
      </c>
      <c r="C102" s="2"/>
      <c r="D102" s="2"/>
      <c r="E102" s="2"/>
      <c r="F102" s="3"/>
      <c r="G102" s="2"/>
      <c r="H102" s="2"/>
      <c r="I102" s="3" t="s">
        <v>174</v>
      </c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W102" s="4"/>
      <c r="X102" s="4"/>
      <c r="Y102" s="4"/>
      <c r="Z102" s="4"/>
      <c r="AA102" s="60"/>
      <c r="AB102" s="87">
        <f>VLOOKUP(A102,[2]!DailyRoster,25,FALSE)</f>
        <v>0</v>
      </c>
      <c r="AC102" s="5"/>
      <c r="AD102" s="5"/>
      <c r="AE102" s="5"/>
      <c r="AF102" s="5"/>
      <c r="AG102" s="5"/>
      <c r="AI102" s="4"/>
    </row>
    <row r="103" spans="1:35" x14ac:dyDescent="0.3">
      <c r="A103" s="7">
        <v>43607</v>
      </c>
      <c r="B103" s="1" t="s">
        <v>4</v>
      </c>
      <c r="C103" s="2"/>
      <c r="D103" s="2"/>
      <c r="E103" s="2"/>
      <c r="F103" s="3"/>
      <c r="G103" s="2"/>
      <c r="H103" s="2"/>
      <c r="I103" s="3" t="s">
        <v>174</v>
      </c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W103" s="4"/>
      <c r="X103" s="4"/>
      <c r="Y103" s="4"/>
      <c r="Z103" s="4"/>
      <c r="AA103" s="60"/>
      <c r="AB103" s="87">
        <f>VLOOKUP(A103,[2]!DailyRoster,25,FALSE)</f>
        <v>0</v>
      </c>
      <c r="AC103" s="5"/>
      <c r="AD103" s="5"/>
      <c r="AE103" s="5"/>
      <c r="AF103" s="5"/>
      <c r="AG103" s="5"/>
      <c r="AI103" s="4"/>
    </row>
    <row r="104" spans="1:35" x14ac:dyDescent="0.3">
      <c r="A104" s="7">
        <v>43608</v>
      </c>
      <c r="B104" s="1" t="s">
        <v>5</v>
      </c>
      <c r="C104" s="2"/>
      <c r="D104" s="2"/>
      <c r="E104" s="2"/>
      <c r="F104" s="2"/>
      <c r="G104" s="2"/>
      <c r="H104" s="2"/>
      <c r="I104" s="3" t="s">
        <v>174</v>
      </c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W104" s="4"/>
      <c r="X104" s="4"/>
      <c r="Y104" s="4"/>
      <c r="Z104" s="4"/>
      <c r="AA104" s="60"/>
      <c r="AB104" s="87">
        <f>VLOOKUP(A104,[2]!DailyRoster,25,FALSE)</f>
        <v>0</v>
      </c>
      <c r="AC104" s="5"/>
      <c r="AD104" s="5"/>
      <c r="AE104" s="5"/>
      <c r="AF104" s="5"/>
      <c r="AG104" s="5"/>
      <c r="AI104" s="4"/>
    </row>
    <row r="105" spans="1:35" x14ac:dyDescent="0.3">
      <c r="A105" s="7">
        <v>43609</v>
      </c>
      <c r="B105" s="1" t="s">
        <v>6</v>
      </c>
      <c r="C105" s="2"/>
      <c r="D105" s="2"/>
      <c r="E105" s="2"/>
      <c r="F105" s="3"/>
      <c r="G105" s="2"/>
      <c r="H105" s="2"/>
      <c r="I105" s="3" t="s">
        <v>174</v>
      </c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W105" s="4"/>
      <c r="X105" s="4"/>
      <c r="Y105" s="4"/>
      <c r="Z105" s="4"/>
      <c r="AA105" s="60"/>
      <c r="AB105" s="87">
        <f>VLOOKUP(A105,[2]!DailyRoster,25,FALSE)</f>
        <v>0</v>
      </c>
      <c r="AC105" s="5"/>
      <c r="AD105" s="5"/>
      <c r="AE105" s="5"/>
      <c r="AF105" s="5"/>
      <c r="AG105" s="5"/>
      <c r="AI105" s="4"/>
    </row>
    <row r="106" spans="1:35" x14ac:dyDescent="0.3">
      <c r="A106" s="7">
        <v>43612</v>
      </c>
      <c r="B106" s="1" t="s">
        <v>2</v>
      </c>
      <c r="C106" s="2"/>
      <c r="D106" s="2"/>
      <c r="E106" s="2"/>
      <c r="F106" s="3"/>
      <c r="G106" s="2"/>
      <c r="H106" s="2"/>
      <c r="I106" s="3" t="s">
        <v>175</v>
      </c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W106" s="4"/>
      <c r="X106" s="4"/>
      <c r="Y106" s="4"/>
      <c r="Z106" s="4"/>
      <c r="AA106" s="60"/>
      <c r="AB106" s="87">
        <f>VLOOKUP(A106,[2]!DailyRoster,25,FALSE)</f>
        <v>0</v>
      </c>
      <c r="AC106" s="5"/>
      <c r="AD106" s="5"/>
      <c r="AE106" s="5"/>
      <c r="AF106" s="5"/>
      <c r="AG106" s="5"/>
      <c r="AI106" s="4"/>
    </row>
    <row r="107" spans="1:35" x14ac:dyDescent="0.3">
      <c r="A107" s="7">
        <v>43613</v>
      </c>
      <c r="B107" s="1" t="s">
        <v>3</v>
      </c>
      <c r="C107" s="2"/>
      <c r="D107" s="2"/>
      <c r="E107" s="2"/>
      <c r="F107" s="3"/>
      <c r="G107" s="2"/>
      <c r="H107" s="2"/>
      <c r="I107" s="3" t="s">
        <v>175</v>
      </c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W107" s="4"/>
      <c r="X107" s="4"/>
      <c r="Y107" s="4"/>
      <c r="Z107" s="4"/>
      <c r="AA107" s="60"/>
      <c r="AB107" s="87">
        <f>VLOOKUP(A107,[2]!DailyRoster,25,FALSE)</f>
        <v>0</v>
      </c>
      <c r="AC107" s="5"/>
      <c r="AD107" s="5"/>
      <c r="AE107" s="5"/>
      <c r="AF107" s="5"/>
      <c r="AG107" s="5"/>
      <c r="AI107" s="4"/>
    </row>
    <row r="108" spans="1:35" x14ac:dyDescent="0.3">
      <c r="A108" s="7">
        <v>43614</v>
      </c>
      <c r="B108" s="1" t="s">
        <v>4</v>
      </c>
      <c r="C108" s="2"/>
      <c r="D108" s="2"/>
      <c r="E108" s="2"/>
      <c r="F108" s="3"/>
      <c r="G108" s="2"/>
      <c r="H108" s="2"/>
      <c r="I108" s="3" t="s">
        <v>175</v>
      </c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W108" s="4"/>
      <c r="X108" s="4"/>
      <c r="Y108" s="4"/>
      <c r="Z108" s="4"/>
      <c r="AA108" s="60"/>
      <c r="AB108" s="87">
        <f>VLOOKUP(A108,[2]!DailyRoster,25,FALSE)</f>
        <v>0</v>
      </c>
      <c r="AC108" s="5"/>
      <c r="AD108" s="5"/>
      <c r="AE108" s="5"/>
      <c r="AF108" s="5"/>
      <c r="AG108" s="5"/>
      <c r="AI108" s="4"/>
    </row>
    <row r="109" spans="1:35" x14ac:dyDescent="0.3">
      <c r="A109" s="7">
        <v>43615</v>
      </c>
      <c r="B109" s="1" t="s">
        <v>5</v>
      </c>
      <c r="C109" s="2"/>
      <c r="D109" s="2"/>
      <c r="E109" s="2"/>
      <c r="F109" s="3"/>
      <c r="G109" s="2"/>
      <c r="H109" s="2"/>
      <c r="I109" s="3" t="s">
        <v>175</v>
      </c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W109" s="4"/>
      <c r="X109" s="4"/>
      <c r="Y109" s="4"/>
      <c r="Z109" s="4"/>
      <c r="AA109" s="60"/>
      <c r="AB109" s="87" t="str">
        <f>VLOOKUP(A109,[2]!DailyRoster,25,FALSE)</f>
        <v>Lois</v>
      </c>
      <c r="AC109" s="5"/>
      <c r="AD109" s="5"/>
      <c r="AE109" s="5"/>
      <c r="AF109" s="5"/>
      <c r="AG109" s="5"/>
      <c r="AI109" s="4"/>
    </row>
    <row r="110" spans="1:35" x14ac:dyDescent="0.3">
      <c r="A110" s="7">
        <v>43616</v>
      </c>
      <c r="B110" s="1" t="s">
        <v>6</v>
      </c>
      <c r="C110" s="2"/>
      <c r="D110" s="2"/>
      <c r="E110" s="2"/>
      <c r="F110" s="3"/>
      <c r="G110" s="2"/>
      <c r="H110" s="2"/>
      <c r="I110" s="3" t="s">
        <v>175</v>
      </c>
      <c r="J110" s="85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W110" s="4"/>
      <c r="X110" s="4"/>
      <c r="Y110" s="4"/>
      <c r="Z110" s="4"/>
      <c r="AA110" s="60"/>
      <c r="AB110" s="87">
        <f>VLOOKUP(A110,[2]!DailyRoster,25,FALSE)</f>
        <v>0</v>
      </c>
      <c r="AC110" s="5"/>
      <c r="AD110" s="5"/>
      <c r="AE110" s="5"/>
      <c r="AF110" s="5"/>
      <c r="AG110" s="5"/>
      <c r="AI110" s="4"/>
    </row>
    <row r="111" spans="1:35" x14ac:dyDescent="0.3">
      <c r="A111" s="7">
        <v>43619</v>
      </c>
      <c r="B111" s="1" t="s">
        <v>2</v>
      </c>
      <c r="C111" s="2"/>
      <c r="D111" s="2"/>
      <c r="E111" s="2"/>
      <c r="F111" s="3"/>
      <c r="G111" s="2"/>
      <c r="H111" s="2"/>
      <c r="I111" s="3" t="s">
        <v>175</v>
      </c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W111" s="4"/>
      <c r="X111" s="4"/>
      <c r="Y111" s="4"/>
      <c r="Z111" s="4"/>
      <c r="AA111" s="60"/>
      <c r="AB111" s="87">
        <f>VLOOKUP(A111,[2]!DailyRoster,25,FALSE)</f>
        <v>0</v>
      </c>
      <c r="AC111" s="5"/>
      <c r="AD111" s="5"/>
      <c r="AE111" s="5"/>
      <c r="AF111" s="5"/>
      <c r="AG111" s="5"/>
      <c r="AI111" s="4"/>
    </row>
    <row r="112" spans="1:35" x14ac:dyDescent="0.3">
      <c r="A112" s="7">
        <v>43620</v>
      </c>
      <c r="B112" s="1" t="s">
        <v>3</v>
      </c>
      <c r="C112" s="2"/>
      <c r="D112" s="2"/>
      <c r="E112" s="2"/>
      <c r="F112" s="3"/>
      <c r="G112" s="2"/>
      <c r="H112" s="2"/>
      <c r="I112" s="3" t="s">
        <v>175</v>
      </c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W112" s="4"/>
      <c r="X112" s="4"/>
      <c r="Y112" s="4"/>
      <c r="Z112" s="4"/>
      <c r="AA112" s="60"/>
      <c r="AB112" s="87">
        <f>VLOOKUP(A112,[2]!DailyRoster,25,FALSE)</f>
        <v>0</v>
      </c>
      <c r="AC112" s="5"/>
      <c r="AD112" s="5"/>
      <c r="AE112" s="5"/>
      <c r="AF112" s="5"/>
      <c r="AG112" s="5"/>
      <c r="AI112" s="4"/>
    </row>
    <row r="113" spans="1:35" x14ac:dyDescent="0.3">
      <c r="A113" s="7">
        <v>43621</v>
      </c>
      <c r="B113" s="1" t="s">
        <v>4</v>
      </c>
      <c r="C113" s="2"/>
      <c r="D113" s="2"/>
      <c r="E113" s="2"/>
      <c r="F113" s="3"/>
      <c r="G113" s="2"/>
      <c r="H113" s="2"/>
      <c r="I113" s="3" t="s">
        <v>175</v>
      </c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W113" s="4"/>
      <c r="X113" s="4"/>
      <c r="Y113" s="4"/>
      <c r="Z113" s="4"/>
      <c r="AA113" s="60"/>
      <c r="AB113" s="87">
        <f>VLOOKUP(A113,[2]!DailyRoster,25,FALSE)</f>
        <v>0</v>
      </c>
      <c r="AC113" s="5"/>
      <c r="AD113" s="5"/>
      <c r="AE113" s="5"/>
      <c r="AF113" s="5"/>
      <c r="AG113" s="5"/>
      <c r="AI113" s="4"/>
    </row>
    <row r="114" spans="1:35" x14ac:dyDescent="0.3">
      <c r="A114" s="7">
        <v>43622</v>
      </c>
      <c r="B114" s="1" t="s">
        <v>5</v>
      </c>
      <c r="C114" s="2"/>
      <c r="D114" s="2"/>
      <c r="E114" s="2"/>
      <c r="F114" s="3"/>
      <c r="G114" s="2"/>
      <c r="H114" s="2"/>
      <c r="I114" s="3" t="s">
        <v>175</v>
      </c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W114" s="4"/>
      <c r="X114" s="4"/>
      <c r="Y114" s="4"/>
      <c r="Z114" s="4"/>
      <c r="AA114" s="60"/>
      <c r="AB114" s="87">
        <f>VLOOKUP(A114,[2]!DailyRoster,25,FALSE)</f>
        <v>0</v>
      </c>
      <c r="AC114" s="5"/>
      <c r="AD114" s="5"/>
      <c r="AE114" s="5"/>
      <c r="AF114" s="5"/>
      <c r="AG114" s="5"/>
      <c r="AI114" s="4"/>
    </row>
    <row r="115" spans="1:35" x14ac:dyDescent="0.3">
      <c r="A115" s="7">
        <v>43623</v>
      </c>
      <c r="B115" s="1" t="s">
        <v>6</v>
      </c>
      <c r="C115" s="2"/>
      <c r="D115" s="2"/>
      <c r="E115" s="2"/>
      <c r="F115" s="3"/>
      <c r="G115" s="2"/>
      <c r="H115" s="2"/>
      <c r="I115" s="3" t="s">
        <v>175</v>
      </c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W115" s="4"/>
      <c r="X115" s="4"/>
      <c r="Y115" s="4"/>
      <c r="Z115" s="4"/>
      <c r="AA115" s="60"/>
      <c r="AB115" s="87">
        <f>VLOOKUP(A115,[2]!DailyRoster,25,FALSE)</f>
        <v>0</v>
      </c>
      <c r="AC115" s="5"/>
      <c r="AD115" s="5"/>
      <c r="AE115" s="5"/>
      <c r="AF115" s="5"/>
      <c r="AG115" s="5"/>
      <c r="AI115" s="4"/>
    </row>
    <row r="116" spans="1:35" x14ac:dyDescent="0.3">
      <c r="A116" s="7">
        <v>43626</v>
      </c>
      <c r="B116" s="1" t="s">
        <v>2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3"/>
      <c r="U116" s="3"/>
      <c r="W116" s="4"/>
      <c r="X116" s="4"/>
      <c r="Y116" s="4" t="s">
        <v>48</v>
      </c>
      <c r="Z116" s="4"/>
      <c r="AA116" s="60"/>
      <c r="AB116" s="87">
        <f>VLOOKUP(A116,[2]!DailyRoster,25,FALSE)</f>
        <v>0</v>
      </c>
      <c r="AC116" s="5"/>
      <c r="AD116" s="5"/>
      <c r="AE116" s="5"/>
      <c r="AF116" s="5"/>
      <c r="AG116" s="5"/>
      <c r="AI116" s="4"/>
    </row>
    <row r="117" spans="1:35" x14ac:dyDescent="0.3">
      <c r="A117" s="7">
        <v>43627</v>
      </c>
      <c r="B117" s="1" t="s">
        <v>3</v>
      </c>
      <c r="C117" s="2"/>
      <c r="D117" s="2"/>
      <c r="E117" s="2"/>
      <c r="F117" s="2"/>
      <c r="G117" s="2"/>
      <c r="H117" s="2"/>
      <c r="I117" s="2" t="s">
        <v>176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W117" s="4"/>
      <c r="X117" s="4"/>
      <c r="Y117" s="4" t="s">
        <v>48</v>
      </c>
      <c r="Z117" s="4"/>
      <c r="AA117" s="60"/>
      <c r="AB117" s="87">
        <f>VLOOKUP(A117,[2]!DailyRoster,25,FALSE)</f>
        <v>0</v>
      </c>
      <c r="AC117" s="5"/>
      <c r="AD117" s="5"/>
      <c r="AE117" s="5"/>
      <c r="AF117" s="5"/>
      <c r="AG117" s="5"/>
      <c r="AI117" s="4"/>
    </row>
    <row r="118" spans="1:35" x14ac:dyDescent="0.3">
      <c r="A118" s="7">
        <v>43628</v>
      </c>
      <c r="B118" s="1" t="s">
        <v>4</v>
      </c>
      <c r="C118" s="2"/>
      <c r="D118" s="2"/>
      <c r="E118" s="2"/>
      <c r="F118" s="3"/>
      <c r="G118" s="2"/>
      <c r="H118" s="2"/>
      <c r="I118" s="2" t="s">
        <v>176</v>
      </c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W118" s="4"/>
      <c r="X118" s="4"/>
      <c r="Y118" s="4" t="s">
        <v>48</v>
      </c>
      <c r="Z118" s="4"/>
      <c r="AA118" s="60"/>
      <c r="AB118" s="87">
        <f>VLOOKUP(A118,[2]!DailyRoster,25,FALSE)</f>
        <v>0</v>
      </c>
      <c r="AC118" s="5"/>
      <c r="AD118" s="5"/>
      <c r="AE118" s="5"/>
      <c r="AF118" s="5"/>
      <c r="AG118" s="5"/>
      <c r="AI118" s="4"/>
    </row>
    <row r="119" spans="1:35" x14ac:dyDescent="0.3">
      <c r="A119" s="7">
        <v>43629</v>
      </c>
      <c r="B119" s="1" t="s">
        <v>5</v>
      </c>
      <c r="C119" s="2"/>
      <c r="D119" s="2"/>
      <c r="E119" s="2"/>
      <c r="F119" s="2"/>
      <c r="G119" s="2"/>
      <c r="H119" s="2"/>
      <c r="I119" s="2" t="s">
        <v>176</v>
      </c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W119" s="4"/>
      <c r="X119" s="4"/>
      <c r="Y119" s="4" t="s">
        <v>48</v>
      </c>
      <c r="Z119" s="4"/>
      <c r="AA119" s="60"/>
      <c r="AB119" s="87">
        <f>VLOOKUP(A119,[2]!DailyRoster,25,FALSE)</f>
        <v>0</v>
      </c>
      <c r="AC119" s="5"/>
      <c r="AD119" s="5"/>
      <c r="AE119" s="5"/>
      <c r="AF119" s="5"/>
      <c r="AG119" s="5"/>
      <c r="AI119" s="4"/>
    </row>
    <row r="120" spans="1:35" x14ac:dyDescent="0.3">
      <c r="A120" s="7">
        <v>43630</v>
      </c>
      <c r="B120" s="1" t="s">
        <v>6</v>
      </c>
      <c r="C120" s="2"/>
      <c r="D120" s="2"/>
      <c r="E120" s="2"/>
      <c r="F120" s="2"/>
      <c r="G120" s="2"/>
      <c r="H120" s="2"/>
      <c r="I120" s="2" t="s">
        <v>176</v>
      </c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W120" s="4"/>
      <c r="X120" s="4"/>
      <c r="Y120" s="4" t="s">
        <v>48</v>
      </c>
      <c r="Z120" s="4"/>
      <c r="AA120" s="60"/>
      <c r="AB120" s="87">
        <f>VLOOKUP(A120,[2]!DailyRoster,25,FALSE)</f>
        <v>0</v>
      </c>
      <c r="AC120" s="5"/>
      <c r="AD120" s="5"/>
      <c r="AE120" s="5"/>
      <c r="AF120" s="5"/>
      <c r="AG120" s="5"/>
      <c r="AI120" s="4"/>
    </row>
    <row r="121" spans="1:35" x14ac:dyDescent="0.3">
      <c r="A121" s="7">
        <v>43633</v>
      </c>
      <c r="B121" s="1" t="s">
        <v>2</v>
      </c>
      <c r="C121" s="2"/>
      <c r="D121" s="2"/>
      <c r="E121" s="2"/>
      <c r="F121" s="2"/>
      <c r="G121" s="2"/>
      <c r="H121" s="2"/>
      <c r="I121" s="2" t="s">
        <v>176</v>
      </c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W121" s="4"/>
      <c r="X121" s="4"/>
      <c r="Y121" s="4" t="s">
        <v>48</v>
      </c>
      <c r="Z121" s="4"/>
      <c r="AA121" s="60"/>
      <c r="AB121" s="87">
        <f>VLOOKUP(A121,[2]!DailyRoster,25,FALSE)</f>
        <v>0</v>
      </c>
      <c r="AC121" s="5"/>
      <c r="AD121" s="5"/>
      <c r="AE121" s="5"/>
      <c r="AF121" s="5"/>
      <c r="AG121" s="5"/>
      <c r="AI121" s="4"/>
    </row>
    <row r="122" spans="1:35" x14ac:dyDescent="0.3">
      <c r="A122" s="7">
        <v>43634</v>
      </c>
      <c r="B122" s="1" t="s">
        <v>3</v>
      </c>
      <c r="C122" s="2"/>
      <c r="D122" s="2"/>
      <c r="E122" s="2"/>
      <c r="F122" s="3"/>
      <c r="G122" s="2"/>
      <c r="H122" s="2"/>
      <c r="I122" s="2" t="s">
        <v>176</v>
      </c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W122" s="4"/>
      <c r="X122" s="4"/>
      <c r="Y122" s="4" t="s">
        <v>48</v>
      </c>
      <c r="Z122" s="4"/>
      <c r="AA122" s="60"/>
      <c r="AB122" s="87">
        <f>VLOOKUP(A122,[2]!DailyRoster,25,FALSE)</f>
        <v>0</v>
      </c>
      <c r="AC122" s="5"/>
      <c r="AD122" s="5"/>
      <c r="AE122" s="5"/>
      <c r="AF122" s="5"/>
      <c r="AG122" s="5"/>
      <c r="AI122" s="4"/>
    </row>
    <row r="123" spans="1:35" x14ac:dyDescent="0.3">
      <c r="A123" s="7">
        <v>43635</v>
      </c>
      <c r="B123" s="1" t="s">
        <v>4</v>
      </c>
      <c r="C123" s="2"/>
      <c r="D123" s="2"/>
      <c r="E123" s="2"/>
      <c r="F123" s="3"/>
      <c r="G123" s="2"/>
      <c r="H123" s="2"/>
      <c r="I123" s="2" t="s">
        <v>176</v>
      </c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W123" s="4"/>
      <c r="X123" s="4"/>
      <c r="Y123" s="4" t="s">
        <v>48</v>
      </c>
      <c r="Z123" s="4"/>
      <c r="AA123" s="60"/>
      <c r="AB123" s="87">
        <f>VLOOKUP(A123,[2]!DailyRoster,25,FALSE)</f>
        <v>0</v>
      </c>
      <c r="AC123" s="5"/>
      <c r="AD123" s="5"/>
      <c r="AE123" s="5"/>
      <c r="AF123" s="5"/>
      <c r="AG123" s="5"/>
      <c r="AI123" s="4"/>
    </row>
    <row r="124" spans="1:35" x14ac:dyDescent="0.3">
      <c r="A124" s="7">
        <v>43636</v>
      </c>
      <c r="B124" s="1" t="s">
        <v>5</v>
      </c>
      <c r="C124" s="2"/>
      <c r="D124" s="2"/>
      <c r="E124" s="2"/>
      <c r="F124" s="3"/>
      <c r="G124" s="2"/>
      <c r="H124" s="2"/>
      <c r="I124" s="2" t="s">
        <v>176</v>
      </c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W124" s="4"/>
      <c r="X124" s="4"/>
      <c r="Y124" s="4" t="s">
        <v>48</v>
      </c>
      <c r="Z124" s="4"/>
      <c r="AA124" s="60"/>
      <c r="AB124" s="87">
        <f>VLOOKUP(A124,[2]!DailyRoster,25,FALSE)</f>
        <v>0</v>
      </c>
      <c r="AC124" s="5"/>
      <c r="AD124" s="5"/>
      <c r="AE124" s="5"/>
      <c r="AF124" s="5"/>
      <c r="AG124" s="5"/>
      <c r="AI124" s="4"/>
    </row>
    <row r="125" spans="1:35" x14ac:dyDescent="0.3">
      <c r="A125" s="7">
        <v>43637</v>
      </c>
      <c r="B125" s="1" t="s">
        <v>6</v>
      </c>
      <c r="C125" s="2"/>
      <c r="D125" s="2"/>
      <c r="E125" s="2"/>
      <c r="F125" s="3"/>
      <c r="G125" s="2"/>
      <c r="H125" s="2"/>
      <c r="I125" s="2" t="s">
        <v>176</v>
      </c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W125" s="4"/>
      <c r="X125" s="4"/>
      <c r="Y125" s="4" t="s">
        <v>48</v>
      </c>
      <c r="Z125" s="4"/>
      <c r="AA125" s="60"/>
      <c r="AB125" s="87">
        <f>VLOOKUP(A125,[2]!DailyRoster,25,FALSE)</f>
        <v>0</v>
      </c>
      <c r="AC125" s="5"/>
      <c r="AD125" s="5"/>
      <c r="AE125" s="5"/>
      <c r="AF125" s="5"/>
      <c r="AG125" s="5"/>
      <c r="AI125" s="4"/>
    </row>
    <row r="126" spans="1:35" x14ac:dyDescent="0.3">
      <c r="A126" s="7">
        <v>43640</v>
      </c>
      <c r="B126" s="1" t="s">
        <v>2</v>
      </c>
      <c r="C126" s="2"/>
      <c r="D126" s="2"/>
      <c r="E126" s="2"/>
      <c r="F126" s="3"/>
      <c r="G126" s="2"/>
      <c r="H126" s="2"/>
      <c r="I126" s="3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W126" s="4"/>
      <c r="X126" s="4"/>
      <c r="Y126" s="4"/>
      <c r="Z126" s="4"/>
      <c r="AA126" s="60"/>
      <c r="AB126" s="87">
        <f>VLOOKUP(A126,[2]!DailyRoster,25,FALSE)</f>
        <v>0</v>
      </c>
      <c r="AC126" s="5"/>
      <c r="AD126" s="5"/>
      <c r="AE126" s="5"/>
      <c r="AF126" s="5"/>
      <c r="AG126" s="5"/>
      <c r="AI126" s="4"/>
    </row>
    <row r="127" spans="1:35" x14ac:dyDescent="0.3">
      <c r="A127" s="7">
        <v>43641</v>
      </c>
      <c r="B127" s="1" t="s">
        <v>3</v>
      </c>
      <c r="C127" s="2"/>
      <c r="D127" s="2"/>
      <c r="E127" s="2"/>
      <c r="F127" s="3"/>
      <c r="G127" s="2"/>
      <c r="H127" s="2"/>
      <c r="I127" s="3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W127" s="4"/>
      <c r="X127" s="4"/>
      <c r="Y127" s="4"/>
      <c r="Z127" s="4"/>
      <c r="AA127" s="60"/>
      <c r="AB127" s="87">
        <f>VLOOKUP(A127,[2]!DailyRoster,25,FALSE)</f>
        <v>0</v>
      </c>
      <c r="AC127" s="5"/>
      <c r="AD127" s="5"/>
      <c r="AE127" s="5"/>
      <c r="AF127" s="5"/>
      <c r="AG127" s="5"/>
      <c r="AI127" s="4"/>
    </row>
    <row r="128" spans="1:35" x14ac:dyDescent="0.3">
      <c r="A128" s="7">
        <v>43642</v>
      </c>
      <c r="B128" s="1" t="s">
        <v>4</v>
      </c>
      <c r="C128" s="2"/>
      <c r="D128" s="2"/>
      <c r="E128" s="2"/>
      <c r="F128" s="3"/>
      <c r="G128" s="2"/>
      <c r="H128" s="2"/>
      <c r="I128" s="3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W128" s="4"/>
      <c r="X128" s="4"/>
      <c r="Y128" s="4"/>
      <c r="Z128" s="4"/>
      <c r="AA128" s="60"/>
      <c r="AB128" s="87">
        <f>VLOOKUP(A128,[2]!DailyRoster,25,FALSE)</f>
        <v>0</v>
      </c>
      <c r="AC128" s="5"/>
      <c r="AD128" s="5"/>
      <c r="AE128" s="5"/>
      <c r="AF128" s="5"/>
      <c r="AG128" s="5"/>
      <c r="AI128" s="4"/>
    </row>
    <row r="129" spans="1:35" x14ac:dyDescent="0.3">
      <c r="A129" s="7">
        <v>43643</v>
      </c>
      <c r="B129" s="1" t="s">
        <v>5</v>
      </c>
      <c r="C129" s="2"/>
      <c r="D129" s="2"/>
      <c r="E129" s="2"/>
      <c r="F129" s="3"/>
      <c r="G129" s="2"/>
      <c r="H129" s="2"/>
      <c r="I129" s="3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W129" s="4"/>
      <c r="X129" s="4"/>
      <c r="Y129" s="4"/>
      <c r="Z129" s="4"/>
      <c r="AA129" s="60"/>
      <c r="AB129" s="87">
        <f>VLOOKUP(A129,[2]!DailyRoster,25,FALSE)</f>
        <v>0</v>
      </c>
      <c r="AC129" s="5"/>
      <c r="AD129" s="5"/>
      <c r="AE129" s="5"/>
      <c r="AF129" s="5"/>
      <c r="AG129" s="5"/>
      <c r="AI129" s="4"/>
    </row>
    <row r="130" spans="1:35" x14ac:dyDescent="0.3">
      <c r="A130" s="7">
        <v>43644</v>
      </c>
      <c r="B130" s="1" t="s">
        <v>6</v>
      </c>
      <c r="C130" s="2"/>
      <c r="D130" s="2"/>
      <c r="E130" s="2"/>
      <c r="F130" s="3"/>
      <c r="G130" s="2"/>
      <c r="H130" s="2"/>
      <c r="I130" s="3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W130" s="4"/>
      <c r="X130" s="4"/>
      <c r="Y130" s="4"/>
      <c r="Z130" s="4"/>
      <c r="AA130" s="60"/>
      <c r="AB130" s="87">
        <f>VLOOKUP(A130,[2]!DailyRoster,25,FALSE)</f>
        <v>0</v>
      </c>
      <c r="AC130" s="5"/>
      <c r="AD130" s="5"/>
      <c r="AE130" s="5"/>
      <c r="AF130" s="5"/>
      <c r="AG130" s="5"/>
      <c r="AI130" s="4"/>
    </row>
    <row r="131" spans="1:35" x14ac:dyDescent="0.3">
      <c r="A131" s="7">
        <v>43647</v>
      </c>
      <c r="B131" s="1" t="s">
        <v>2</v>
      </c>
      <c r="C131" s="2"/>
      <c r="D131" s="2"/>
      <c r="E131" s="2"/>
      <c r="F131" s="3"/>
      <c r="G131" s="2"/>
      <c r="H131" s="2"/>
      <c r="I131" s="3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W131" s="4"/>
      <c r="X131" s="4"/>
      <c r="Y131" s="4"/>
      <c r="Z131" s="4"/>
      <c r="AA131" s="60"/>
      <c r="AB131" s="87">
        <f>VLOOKUP(A131,[2]!DailyRoster,25,FALSE)</f>
        <v>0</v>
      </c>
      <c r="AC131" s="5"/>
      <c r="AD131" s="5"/>
      <c r="AE131" s="5"/>
      <c r="AF131" s="5"/>
      <c r="AG131" s="5"/>
      <c r="AI131" s="4"/>
    </row>
    <row r="132" spans="1:35" x14ac:dyDescent="0.3">
      <c r="A132" s="7">
        <v>43648</v>
      </c>
      <c r="B132" s="1" t="s">
        <v>3</v>
      </c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W132" s="4"/>
      <c r="X132" s="4"/>
      <c r="Y132" s="4"/>
      <c r="Z132" s="4"/>
      <c r="AA132" s="60"/>
      <c r="AB132" s="87">
        <f>VLOOKUP(A132,[2]!DailyRoster,25,FALSE)</f>
        <v>0</v>
      </c>
      <c r="AC132" s="5"/>
      <c r="AD132" s="5"/>
      <c r="AE132" s="5"/>
      <c r="AF132" s="5"/>
      <c r="AG132" s="5"/>
      <c r="AI132" s="4"/>
    </row>
    <row r="133" spans="1:35" x14ac:dyDescent="0.3">
      <c r="A133" s="7">
        <v>43649</v>
      </c>
      <c r="B133" s="1" t="s">
        <v>4</v>
      </c>
      <c r="C133" s="2"/>
      <c r="D133" s="2"/>
      <c r="E133" s="2"/>
      <c r="F133" s="3"/>
      <c r="G133" s="2"/>
      <c r="H133" s="2"/>
      <c r="I133" s="3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W133" s="4"/>
      <c r="X133" s="4"/>
      <c r="Y133" s="4"/>
      <c r="Z133" s="4"/>
      <c r="AA133" s="60"/>
      <c r="AB133" s="87">
        <f>VLOOKUP(A133,[2]!DailyRoster,25,FALSE)</f>
        <v>0</v>
      </c>
      <c r="AC133" s="5"/>
      <c r="AD133" s="5"/>
      <c r="AE133" s="5"/>
      <c r="AF133" s="5"/>
      <c r="AG133" s="5"/>
      <c r="AI133" s="4"/>
    </row>
    <row r="134" spans="1:35" x14ac:dyDescent="0.3">
      <c r="A134" s="7">
        <v>43650</v>
      </c>
      <c r="B134" s="1" t="s">
        <v>5</v>
      </c>
      <c r="C134" s="2"/>
      <c r="D134" s="2"/>
      <c r="E134" s="2"/>
      <c r="F134" s="3"/>
      <c r="G134" s="2"/>
      <c r="H134" s="2"/>
      <c r="I134" s="3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W134" s="4"/>
      <c r="X134" s="4"/>
      <c r="Y134" s="4"/>
      <c r="Z134" s="4"/>
      <c r="AA134" s="60"/>
      <c r="AB134" s="87">
        <f>VLOOKUP(A134,[2]!DailyRoster,25,FALSE)</f>
        <v>0</v>
      </c>
      <c r="AC134" s="5"/>
      <c r="AD134" s="5"/>
      <c r="AE134" s="5"/>
      <c r="AF134" s="5"/>
      <c r="AG134" s="5"/>
      <c r="AI134" s="4"/>
    </row>
    <row r="135" spans="1:35" x14ac:dyDescent="0.3">
      <c r="A135" s="7">
        <v>43651</v>
      </c>
      <c r="B135" s="1" t="s">
        <v>6</v>
      </c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W135" s="4"/>
      <c r="X135" s="4"/>
      <c r="Y135" s="4"/>
      <c r="Z135" s="4"/>
      <c r="AA135" s="60"/>
      <c r="AB135" s="87" t="e">
        <f>VLOOKUP(A135,[2]!DailyRoster,25,FALSE)</f>
        <v>#N/A</v>
      </c>
      <c r="AC135" s="5"/>
      <c r="AD135" s="5"/>
      <c r="AE135" s="5"/>
      <c r="AF135" s="5"/>
      <c r="AG135" s="5"/>
      <c r="AI135" s="4"/>
    </row>
    <row r="136" spans="1:35" x14ac:dyDescent="0.3">
      <c r="A136" s="7">
        <v>43287</v>
      </c>
      <c r="B136" s="1" t="s">
        <v>2</v>
      </c>
      <c r="C136" s="2"/>
      <c r="D136" s="2"/>
      <c r="E136" s="2"/>
      <c r="F136" s="3"/>
      <c r="G136" s="2"/>
      <c r="H136" s="2"/>
      <c r="I136" s="3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W136" s="4"/>
      <c r="X136" s="4"/>
      <c r="Y136" s="4"/>
      <c r="Z136" s="4"/>
      <c r="AA136" s="60"/>
      <c r="AB136" s="87">
        <f>VLOOKUP(A136,[2]!DailyRoster,25,FALSE)</f>
        <v>0</v>
      </c>
      <c r="AC136" s="5"/>
      <c r="AD136" s="5"/>
      <c r="AE136" s="5"/>
      <c r="AF136" s="5"/>
      <c r="AG136" s="5"/>
      <c r="AI136" s="4"/>
    </row>
    <row r="137" spans="1:35" x14ac:dyDescent="0.3">
      <c r="A137" s="7">
        <v>43290</v>
      </c>
      <c r="B137" s="1" t="s">
        <v>3</v>
      </c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W137" s="4"/>
      <c r="X137" s="4"/>
      <c r="Y137" s="4"/>
      <c r="Z137" s="4"/>
      <c r="AA137" s="60"/>
      <c r="AB137" s="87">
        <f>VLOOKUP(A137,[2]!DailyRoster,25,FALSE)</f>
        <v>0</v>
      </c>
      <c r="AC137" s="5"/>
      <c r="AD137" s="5"/>
      <c r="AE137" s="5"/>
      <c r="AF137" s="5"/>
      <c r="AG137" s="5"/>
      <c r="AI137" s="4"/>
    </row>
    <row r="138" spans="1:35" x14ac:dyDescent="0.3">
      <c r="A138" s="7">
        <v>43291</v>
      </c>
      <c r="B138" s="1" t="s">
        <v>4</v>
      </c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W138" s="4"/>
      <c r="X138" s="4"/>
      <c r="Y138" s="4"/>
      <c r="Z138" s="4"/>
      <c r="AA138" s="60"/>
      <c r="AB138" s="87">
        <f>VLOOKUP(A138,[2]!DailyRoster,25,FALSE)</f>
        <v>0</v>
      </c>
      <c r="AC138" s="5"/>
      <c r="AD138" s="5"/>
      <c r="AE138" s="5"/>
      <c r="AF138" s="5"/>
      <c r="AG138" s="5"/>
      <c r="AI138" s="4"/>
    </row>
    <row r="139" spans="1:35" x14ac:dyDescent="0.3">
      <c r="A139" s="7">
        <v>43292</v>
      </c>
      <c r="B139" s="1" t="s">
        <v>5</v>
      </c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W139" s="4"/>
      <c r="X139" s="4"/>
      <c r="Y139" s="4"/>
      <c r="Z139" s="4"/>
      <c r="AA139" s="60"/>
      <c r="AB139" s="87">
        <f>VLOOKUP(A139,[2]!DailyRoster,25,FALSE)</f>
        <v>0</v>
      </c>
      <c r="AC139" s="5"/>
      <c r="AD139" s="5"/>
      <c r="AE139" s="5"/>
      <c r="AF139" s="5"/>
      <c r="AG139" s="5"/>
      <c r="AI139" s="4"/>
    </row>
    <row r="140" spans="1:35" x14ac:dyDescent="0.3">
      <c r="A140" s="7">
        <v>43293</v>
      </c>
      <c r="B140" s="1" t="s">
        <v>6</v>
      </c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W140" s="4"/>
      <c r="X140" s="4"/>
      <c r="Y140" s="4"/>
      <c r="Z140" s="4"/>
      <c r="AA140" s="60"/>
      <c r="AB140" s="87">
        <f>VLOOKUP(A140,[2]!DailyRoster,25,FALSE)</f>
        <v>0</v>
      </c>
      <c r="AC140" s="5"/>
      <c r="AD140" s="5"/>
      <c r="AE140" s="5"/>
      <c r="AF140" s="5"/>
      <c r="AG140" s="5"/>
      <c r="AI140" s="4"/>
    </row>
    <row r="141" spans="1:35" x14ac:dyDescent="0.3">
      <c r="A141" s="7">
        <v>43294</v>
      </c>
      <c r="B141" s="1" t="s">
        <v>2</v>
      </c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W141" s="4"/>
      <c r="X141" s="4"/>
      <c r="Y141" s="4"/>
      <c r="Z141" s="4"/>
      <c r="AA141" s="60"/>
      <c r="AB141" s="87">
        <f>VLOOKUP(A141,[2]!DailyRoster,25,FALSE)</f>
        <v>0</v>
      </c>
      <c r="AC141" s="5"/>
      <c r="AD141" s="5"/>
      <c r="AE141" s="5"/>
      <c r="AF141" s="5"/>
      <c r="AG141" s="5"/>
      <c r="AI141" s="4"/>
    </row>
    <row r="142" spans="1:35" x14ac:dyDescent="0.3">
      <c r="A142" s="7">
        <v>43297</v>
      </c>
      <c r="B142" s="1" t="s">
        <v>3</v>
      </c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W142" s="4"/>
      <c r="X142" s="4"/>
      <c r="Y142" s="4"/>
      <c r="Z142" s="4"/>
      <c r="AA142" s="60"/>
      <c r="AB142" s="87">
        <f>VLOOKUP(A142,[2]!DailyRoster,25,FALSE)</f>
        <v>0</v>
      </c>
      <c r="AC142" s="5"/>
      <c r="AD142" s="5"/>
      <c r="AE142" s="5"/>
      <c r="AF142" s="5"/>
      <c r="AG142" s="5"/>
      <c r="AI142" s="4"/>
    </row>
    <row r="143" spans="1:35" x14ac:dyDescent="0.3">
      <c r="A143" s="7">
        <v>43298</v>
      </c>
      <c r="B143" s="1" t="s">
        <v>4</v>
      </c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W143" s="4"/>
      <c r="X143" s="4"/>
      <c r="Y143" s="4"/>
      <c r="Z143" s="4"/>
      <c r="AA143" s="60"/>
      <c r="AB143" s="87">
        <f>VLOOKUP(A143,[2]!DailyRoster,25,FALSE)</f>
        <v>0</v>
      </c>
      <c r="AC143" s="5"/>
      <c r="AD143" s="5"/>
      <c r="AE143" s="5"/>
      <c r="AF143" s="5"/>
      <c r="AG143" s="5"/>
      <c r="AI143" s="4"/>
    </row>
    <row r="144" spans="1:35" x14ac:dyDescent="0.3">
      <c r="A144" s="7">
        <v>43299</v>
      </c>
      <c r="B144" s="1" t="s">
        <v>5</v>
      </c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W144" s="4"/>
      <c r="X144" s="4"/>
      <c r="Y144" s="4"/>
      <c r="Z144" s="4"/>
      <c r="AA144" s="60"/>
      <c r="AB144" s="87">
        <f>VLOOKUP(A144,[2]!DailyRoster,25,FALSE)</f>
        <v>0</v>
      </c>
      <c r="AC144" s="5"/>
      <c r="AD144" s="5"/>
      <c r="AE144" s="5"/>
      <c r="AF144" s="5"/>
      <c r="AG144" s="5"/>
      <c r="AI144" s="4"/>
    </row>
    <row r="145" spans="1:35" x14ac:dyDescent="0.3">
      <c r="A145" s="7">
        <v>43300</v>
      </c>
      <c r="B145" s="1" t="s">
        <v>6</v>
      </c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W145" s="4"/>
      <c r="X145" s="4"/>
      <c r="Y145" s="4"/>
      <c r="Z145" s="4"/>
      <c r="AA145" s="60"/>
      <c r="AB145" s="87">
        <f>VLOOKUP(A145,[2]!DailyRoster,25,FALSE)</f>
        <v>0</v>
      </c>
      <c r="AC145" s="5"/>
      <c r="AD145" s="5"/>
      <c r="AE145" s="5"/>
      <c r="AF145" s="5"/>
      <c r="AG145" s="5"/>
      <c r="AI145" s="4"/>
    </row>
    <row r="146" spans="1:35" ht="16.5" customHeight="1" x14ac:dyDescent="0.3">
      <c r="A146" s="7">
        <v>43301</v>
      </c>
      <c r="B146" s="1" t="s">
        <v>2</v>
      </c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W146" s="4"/>
      <c r="X146" s="4"/>
      <c r="Y146" s="4"/>
      <c r="Z146" s="4"/>
      <c r="AA146" s="60"/>
      <c r="AB146" s="87">
        <f>VLOOKUP(A146,[2]!DailyRoster,25,FALSE)</f>
        <v>0</v>
      </c>
      <c r="AC146" s="5"/>
      <c r="AD146" s="5"/>
      <c r="AE146" s="5"/>
      <c r="AF146" s="5"/>
      <c r="AG146" s="5"/>
      <c r="AI146" s="4"/>
    </row>
    <row r="147" spans="1:35" ht="16.5" customHeight="1" x14ac:dyDescent="0.3">
      <c r="A147" s="7">
        <v>43304</v>
      </c>
      <c r="B147" s="1" t="s">
        <v>3</v>
      </c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W147" s="4"/>
      <c r="X147" s="4"/>
      <c r="Y147" s="4"/>
      <c r="Z147" s="4"/>
      <c r="AA147" s="60"/>
      <c r="AB147" s="87">
        <f>VLOOKUP(A147,[2]!DailyRoster,25,FALSE)</f>
        <v>0</v>
      </c>
      <c r="AC147" s="5"/>
      <c r="AD147" s="5"/>
      <c r="AE147" s="5"/>
      <c r="AF147" s="5"/>
      <c r="AG147" s="5"/>
      <c r="AI147" s="4"/>
    </row>
    <row r="148" spans="1:35" x14ac:dyDescent="0.3">
      <c r="A148" s="7">
        <v>43305</v>
      </c>
      <c r="B148" s="1" t="s">
        <v>4</v>
      </c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W148" s="4"/>
      <c r="X148" s="4"/>
      <c r="Y148" s="4"/>
      <c r="Z148" s="4"/>
      <c r="AA148" s="60"/>
      <c r="AB148" s="87">
        <f>VLOOKUP(A148,[2]!DailyRoster,25,FALSE)</f>
        <v>0</v>
      </c>
      <c r="AC148" s="5"/>
      <c r="AD148" s="5"/>
      <c r="AE148" s="5"/>
      <c r="AF148" s="5"/>
      <c r="AG148" s="5"/>
      <c r="AI148" s="4"/>
    </row>
    <row r="149" spans="1:35" x14ac:dyDescent="0.3">
      <c r="A149" s="7">
        <v>43306</v>
      </c>
      <c r="B149" s="1" t="s">
        <v>5</v>
      </c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W149" s="4"/>
      <c r="X149" s="4"/>
      <c r="Y149" s="4"/>
      <c r="Z149" s="4"/>
      <c r="AA149" s="60"/>
      <c r="AB149" s="87">
        <f>VLOOKUP(A149,[2]!DailyRoster,25,FALSE)</f>
        <v>0</v>
      </c>
      <c r="AC149" s="5"/>
      <c r="AD149" s="5"/>
      <c r="AE149" s="5"/>
      <c r="AF149" s="5"/>
      <c r="AG149" s="5"/>
      <c r="AI149" s="4"/>
    </row>
    <row r="150" spans="1:35" x14ac:dyDescent="0.3">
      <c r="A150" s="7">
        <v>43307</v>
      </c>
      <c r="B150" s="1" t="s">
        <v>6</v>
      </c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W150" s="4"/>
      <c r="X150" s="4"/>
      <c r="Y150" s="4"/>
      <c r="Z150" s="4"/>
      <c r="AA150" s="60"/>
      <c r="AB150" s="87">
        <f>VLOOKUP(A150,[2]!DailyRoster,25,FALSE)</f>
        <v>0</v>
      </c>
      <c r="AC150" s="5"/>
      <c r="AD150" s="5"/>
      <c r="AE150" s="5"/>
      <c r="AF150" s="5"/>
      <c r="AG150" s="5"/>
      <c r="AI150" s="4"/>
    </row>
    <row r="151" spans="1:35" x14ac:dyDescent="0.3">
      <c r="A151" s="7">
        <v>43308</v>
      </c>
      <c r="B151" s="1" t="s">
        <v>2</v>
      </c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W151" s="4"/>
      <c r="X151" s="4"/>
      <c r="Y151" s="4"/>
      <c r="Z151" s="4"/>
      <c r="AA151" s="60"/>
      <c r="AB151" s="87">
        <f>VLOOKUP(A151,[2]!DailyRoster,25,FALSE)</f>
        <v>0</v>
      </c>
      <c r="AC151" s="5"/>
      <c r="AD151" s="5"/>
      <c r="AE151" s="5"/>
      <c r="AF151" s="5"/>
      <c r="AG151" s="5"/>
      <c r="AI151" s="4"/>
    </row>
    <row r="152" spans="1:35" x14ac:dyDescent="0.3">
      <c r="A152" s="7">
        <v>43311</v>
      </c>
      <c r="B152" s="1" t="s">
        <v>3</v>
      </c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W152" s="4"/>
      <c r="X152" s="4"/>
      <c r="Y152" s="4"/>
      <c r="Z152" s="4"/>
      <c r="AA152" s="60"/>
      <c r="AB152" s="87">
        <f>VLOOKUP(A152,[2]!DailyRoster,25,FALSE)</f>
        <v>0</v>
      </c>
      <c r="AC152" s="5"/>
      <c r="AD152" s="5"/>
      <c r="AE152" s="5"/>
      <c r="AF152" s="5"/>
      <c r="AG152" s="5"/>
      <c r="AI152" s="4"/>
    </row>
    <row r="153" spans="1:35" x14ac:dyDescent="0.3">
      <c r="A153" s="7">
        <v>43312</v>
      </c>
      <c r="B153" s="1" t="s">
        <v>4</v>
      </c>
      <c r="C153" s="2"/>
      <c r="D153" s="2"/>
      <c r="E153" s="2"/>
      <c r="F153" s="3"/>
      <c r="G153" s="2"/>
      <c r="H153" s="2"/>
      <c r="I153" s="3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W153" s="4"/>
      <c r="X153" s="4"/>
      <c r="Y153" s="4"/>
      <c r="Z153" s="4"/>
      <c r="AA153" s="60"/>
      <c r="AB153" s="87">
        <f>VLOOKUP(A153,[2]!DailyRoster,25,FALSE)</f>
        <v>0</v>
      </c>
      <c r="AC153" s="5"/>
      <c r="AD153" s="5"/>
      <c r="AE153" s="5"/>
      <c r="AF153" s="5"/>
      <c r="AG153" s="5"/>
      <c r="AI153" s="4"/>
    </row>
    <row r="154" spans="1:35" x14ac:dyDescent="0.3">
      <c r="A154" s="7">
        <v>43313</v>
      </c>
      <c r="B154" s="1" t="s">
        <v>5</v>
      </c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W154" s="4"/>
      <c r="X154" s="4"/>
      <c r="Y154" s="4"/>
      <c r="Z154" s="4"/>
      <c r="AA154" s="60"/>
      <c r="AB154" s="87">
        <f>VLOOKUP(A154,[2]!DailyRoster,25,FALSE)</f>
        <v>0</v>
      </c>
      <c r="AC154" s="5"/>
      <c r="AD154" s="5"/>
      <c r="AE154" s="5"/>
      <c r="AF154" s="5"/>
      <c r="AG154" s="5"/>
      <c r="AI154" s="4"/>
    </row>
    <row r="155" spans="1:35" x14ac:dyDescent="0.3">
      <c r="A155" s="7">
        <v>43314</v>
      </c>
      <c r="B155" s="1" t="s">
        <v>6</v>
      </c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W155" s="4"/>
      <c r="X155" s="4"/>
      <c r="Y155" s="4"/>
      <c r="Z155" s="4"/>
      <c r="AA155" s="60"/>
      <c r="AB155" s="87">
        <f>VLOOKUP(A155,[2]!DailyRoster,25,FALSE)</f>
        <v>0</v>
      </c>
      <c r="AC155" s="5"/>
      <c r="AD155" s="5"/>
      <c r="AE155" s="5"/>
      <c r="AF155" s="5"/>
      <c r="AG155" s="5"/>
      <c r="AI155" s="4"/>
    </row>
    <row r="156" spans="1:35" x14ac:dyDescent="0.3">
      <c r="A156" s="7">
        <v>43315</v>
      </c>
      <c r="B156" s="1" t="s">
        <v>2</v>
      </c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W156" s="4"/>
      <c r="X156" s="4"/>
      <c r="Y156" s="4"/>
      <c r="Z156" s="4"/>
      <c r="AA156" s="60"/>
      <c r="AB156" s="87">
        <f>VLOOKUP(A156,[2]!DailyRoster,25,FALSE)</f>
        <v>0</v>
      </c>
      <c r="AC156" s="5"/>
      <c r="AD156" s="5"/>
      <c r="AE156" s="5"/>
      <c r="AF156" s="5"/>
      <c r="AG156" s="5"/>
      <c r="AI156" s="4"/>
    </row>
    <row r="157" spans="1:35" x14ac:dyDescent="0.3">
      <c r="A157" s="7">
        <v>43318</v>
      </c>
      <c r="B157" s="1" t="s">
        <v>3</v>
      </c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W157" s="4"/>
      <c r="X157" s="4"/>
      <c r="Y157" s="4"/>
      <c r="Z157" s="4"/>
      <c r="AA157" s="60"/>
      <c r="AB157" s="87">
        <f>VLOOKUP(A157,[2]!DailyRoster,25,FALSE)</f>
        <v>0</v>
      </c>
      <c r="AC157" s="5"/>
      <c r="AD157" s="5"/>
      <c r="AE157" s="5"/>
      <c r="AF157" s="5"/>
      <c r="AG157" s="5"/>
      <c r="AI157" s="4"/>
    </row>
    <row r="158" spans="1:35" x14ac:dyDescent="0.3">
      <c r="A158" s="7">
        <v>43319</v>
      </c>
      <c r="B158" s="1" t="s">
        <v>4</v>
      </c>
      <c r="C158" s="2"/>
      <c r="D158" s="2"/>
      <c r="E158" s="2"/>
      <c r="F158" s="3"/>
      <c r="G158" s="2"/>
      <c r="H158" s="2"/>
      <c r="I158" s="3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W158" s="4"/>
      <c r="X158" s="4"/>
      <c r="Y158" s="4"/>
      <c r="Z158" s="4"/>
      <c r="AA158" s="60"/>
      <c r="AB158" s="87">
        <f>VLOOKUP(A158,[2]!DailyRoster,25,FALSE)</f>
        <v>0</v>
      </c>
      <c r="AC158" s="5"/>
      <c r="AD158" s="5"/>
      <c r="AE158" s="5"/>
      <c r="AF158" s="5"/>
      <c r="AG158" s="5"/>
      <c r="AI158" s="4"/>
    </row>
    <row r="159" spans="1:35" x14ac:dyDescent="0.3">
      <c r="A159" s="7">
        <v>43320</v>
      </c>
      <c r="B159" s="1" t="s">
        <v>5</v>
      </c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W159" s="4"/>
      <c r="X159" s="4"/>
      <c r="Y159" s="4"/>
      <c r="Z159" s="4"/>
      <c r="AA159" s="60"/>
      <c r="AB159" s="87">
        <f>VLOOKUP(A159,[2]!DailyRoster,25,FALSE)</f>
        <v>0</v>
      </c>
      <c r="AC159" s="5"/>
      <c r="AD159" s="5"/>
      <c r="AE159" s="5"/>
      <c r="AF159" s="5"/>
      <c r="AG159" s="5"/>
      <c r="AI159" s="4"/>
    </row>
    <row r="160" spans="1:35" x14ac:dyDescent="0.3">
      <c r="A160" s="7">
        <v>43321</v>
      </c>
      <c r="B160" s="1" t="s">
        <v>6</v>
      </c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W160" s="4"/>
      <c r="X160" s="4"/>
      <c r="Y160" s="4"/>
      <c r="Z160" s="4"/>
      <c r="AA160" s="60"/>
      <c r="AB160" s="87">
        <f>VLOOKUP(A160,[2]!DailyRoster,25,FALSE)</f>
        <v>0</v>
      </c>
      <c r="AC160" s="5"/>
      <c r="AD160" s="5"/>
      <c r="AE160" s="5"/>
      <c r="AF160" s="5"/>
      <c r="AG160" s="5"/>
      <c r="AI160" s="4"/>
    </row>
    <row r="161" spans="1:35" x14ac:dyDescent="0.3">
      <c r="A161" s="7">
        <v>43322</v>
      </c>
      <c r="B161" s="1" t="s">
        <v>2</v>
      </c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W161" s="4"/>
      <c r="X161" s="4"/>
      <c r="Y161" s="4"/>
      <c r="Z161" s="4"/>
      <c r="AA161" s="60"/>
      <c r="AB161" s="87">
        <f>VLOOKUP(A161,[2]!DailyRoster,25,FALSE)</f>
        <v>0</v>
      </c>
      <c r="AC161" s="5"/>
      <c r="AD161" s="5"/>
      <c r="AE161" s="5"/>
      <c r="AF161" s="5"/>
      <c r="AG161" s="5"/>
      <c r="AI161" s="4"/>
    </row>
    <row r="162" spans="1:35" x14ac:dyDescent="0.3">
      <c r="A162" s="7">
        <v>43325</v>
      </c>
      <c r="B162" s="1" t="s">
        <v>3</v>
      </c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W162" s="4"/>
      <c r="X162" s="4"/>
      <c r="Y162" s="4"/>
      <c r="Z162" s="4"/>
      <c r="AA162" s="60"/>
      <c r="AB162" s="87">
        <f>VLOOKUP(A162,[2]!DailyRoster,25,FALSE)</f>
        <v>0</v>
      </c>
      <c r="AC162" s="5"/>
      <c r="AD162" s="5"/>
      <c r="AE162" s="5"/>
      <c r="AF162" s="5"/>
      <c r="AG162" s="5"/>
      <c r="AI162" s="4"/>
    </row>
    <row r="163" spans="1:35" x14ac:dyDescent="0.3">
      <c r="A163" s="7">
        <v>43326</v>
      </c>
      <c r="B163" s="1" t="s">
        <v>4</v>
      </c>
      <c r="C163" s="2"/>
      <c r="D163" s="2"/>
      <c r="E163" s="2"/>
      <c r="F163" s="3"/>
      <c r="G163" s="2"/>
      <c r="H163" s="2"/>
      <c r="I163" s="3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W163" s="4"/>
      <c r="X163" s="4"/>
      <c r="Y163" s="4"/>
      <c r="Z163" s="4"/>
      <c r="AA163" s="60"/>
      <c r="AB163" s="87">
        <f>VLOOKUP(A163,[2]!DailyRoster,25,FALSE)</f>
        <v>0</v>
      </c>
      <c r="AC163" s="5"/>
      <c r="AD163" s="5"/>
      <c r="AE163" s="5"/>
      <c r="AF163" s="5"/>
      <c r="AG163" s="5"/>
      <c r="AI163" s="4"/>
    </row>
    <row r="164" spans="1:35" x14ac:dyDescent="0.3">
      <c r="A164" s="7">
        <v>43327</v>
      </c>
      <c r="B164" s="1" t="s">
        <v>5</v>
      </c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W164" s="4"/>
      <c r="X164" s="4"/>
      <c r="Y164" s="4"/>
      <c r="Z164" s="4"/>
      <c r="AA164" s="60"/>
      <c r="AB164" s="87">
        <f>VLOOKUP(A164,[2]!DailyRoster,25,FALSE)</f>
        <v>0</v>
      </c>
      <c r="AC164" s="5"/>
      <c r="AD164" s="5"/>
      <c r="AE164" s="5"/>
      <c r="AF164" s="5"/>
      <c r="AG164" s="5"/>
      <c r="AI164" s="4"/>
    </row>
    <row r="165" spans="1:35" x14ac:dyDescent="0.3">
      <c r="A165" s="7">
        <v>43328</v>
      </c>
      <c r="B165" s="1" t="s">
        <v>6</v>
      </c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W165" s="4"/>
      <c r="X165" s="4"/>
      <c r="Y165" s="4"/>
      <c r="Z165" s="4"/>
      <c r="AA165" s="60"/>
      <c r="AB165" s="87">
        <f>VLOOKUP(A165,[2]!DailyRoster,25,FALSE)</f>
        <v>0</v>
      </c>
      <c r="AC165" s="5"/>
      <c r="AD165" s="5"/>
      <c r="AE165" s="5"/>
      <c r="AF165" s="5"/>
      <c r="AG165" s="5"/>
      <c r="AI165" s="4"/>
    </row>
    <row r="166" spans="1:35" x14ac:dyDescent="0.3">
      <c r="A166" s="7">
        <v>43329</v>
      </c>
      <c r="B166" s="1" t="s">
        <v>2</v>
      </c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W166" s="4"/>
      <c r="X166" s="4"/>
      <c r="Y166" s="4"/>
      <c r="Z166" s="4"/>
      <c r="AA166" s="60"/>
      <c r="AB166" s="87">
        <f>VLOOKUP(A166,[2]!DailyRoster,25,FALSE)</f>
        <v>0</v>
      </c>
      <c r="AC166" s="5"/>
      <c r="AD166" s="5"/>
      <c r="AE166" s="5"/>
      <c r="AF166" s="5"/>
      <c r="AG166" s="5"/>
      <c r="AI166" s="4"/>
    </row>
    <row r="167" spans="1:35" x14ac:dyDescent="0.3">
      <c r="A167" s="7">
        <v>43332</v>
      </c>
      <c r="B167" s="1" t="s">
        <v>3</v>
      </c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W167" s="4"/>
      <c r="X167" s="4"/>
      <c r="Y167" s="4"/>
      <c r="Z167" s="4"/>
      <c r="AA167" s="60"/>
      <c r="AB167" s="87">
        <f>VLOOKUP(A167,[2]!DailyRoster,25,FALSE)</f>
        <v>0</v>
      </c>
      <c r="AC167" s="5"/>
      <c r="AD167" s="5"/>
      <c r="AE167" s="5"/>
      <c r="AF167" s="5"/>
      <c r="AG167" s="5"/>
      <c r="AI167" s="4"/>
    </row>
    <row r="168" spans="1:35" x14ac:dyDescent="0.3">
      <c r="A168" s="7">
        <v>43333</v>
      </c>
      <c r="B168" s="1" t="s">
        <v>4</v>
      </c>
      <c r="C168" s="2"/>
      <c r="D168" s="2"/>
      <c r="E168" s="2"/>
      <c r="F168" s="3"/>
      <c r="G168" s="2"/>
      <c r="H168" s="2"/>
      <c r="I168" s="3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W168" s="4"/>
      <c r="X168" s="4"/>
      <c r="Y168" s="4"/>
      <c r="Z168" s="4"/>
      <c r="AA168" s="60"/>
      <c r="AB168" s="87">
        <f>VLOOKUP(A168,[2]!DailyRoster,25,FALSE)</f>
        <v>0</v>
      </c>
      <c r="AC168" s="5"/>
      <c r="AD168" s="5"/>
      <c r="AE168" s="5"/>
      <c r="AF168" s="5"/>
      <c r="AG168" s="5"/>
      <c r="AI168" s="4"/>
    </row>
    <row r="169" spans="1:35" x14ac:dyDescent="0.3">
      <c r="A169" s="7">
        <v>43334</v>
      </c>
      <c r="B169" s="1" t="s">
        <v>5</v>
      </c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W169" s="4"/>
      <c r="X169" s="4"/>
      <c r="Y169" s="4"/>
      <c r="Z169" s="4"/>
      <c r="AA169" s="60"/>
      <c r="AB169" s="87">
        <f>VLOOKUP(A169,[2]!DailyRoster,25,FALSE)</f>
        <v>0</v>
      </c>
      <c r="AC169" s="5"/>
      <c r="AD169" s="5"/>
      <c r="AE169" s="5"/>
      <c r="AF169" s="5"/>
      <c r="AG169" s="5"/>
      <c r="AI169" s="4"/>
    </row>
    <row r="170" spans="1:35" x14ac:dyDescent="0.3">
      <c r="A170" s="7">
        <v>43335</v>
      </c>
      <c r="B170" s="1" t="s">
        <v>6</v>
      </c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W170" s="4"/>
      <c r="X170" s="4"/>
      <c r="Y170" s="4"/>
      <c r="Z170" s="4"/>
      <c r="AA170" s="60"/>
      <c r="AB170" s="87">
        <f>VLOOKUP(A170,[2]!DailyRoster,25,FALSE)</f>
        <v>0</v>
      </c>
      <c r="AC170" s="5"/>
      <c r="AD170" s="5"/>
      <c r="AE170" s="5"/>
      <c r="AF170" s="5"/>
      <c r="AG170" s="5"/>
      <c r="AI170" s="4"/>
    </row>
    <row r="171" spans="1:35" x14ac:dyDescent="0.3">
      <c r="A171" s="7">
        <v>43336</v>
      </c>
      <c r="B171" s="1" t="s">
        <v>2</v>
      </c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W171" s="4"/>
      <c r="X171" s="4"/>
      <c r="Y171" s="4"/>
      <c r="Z171" s="4"/>
      <c r="AA171" s="60"/>
      <c r="AB171" s="87">
        <f>VLOOKUP(A171,[2]!DailyRoster,25,FALSE)</f>
        <v>0</v>
      </c>
      <c r="AC171" s="5"/>
      <c r="AD171" s="5"/>
      <c r="AE171" s="5"/>
      <c r="AF171" s="5"/>
      <c r="AG171" s="5"/>
      <c r="AI171" s="4"/>
    </row>
    <row r="172" spans="1:35" x14ac:dyDescent="0.3">
      <c r="A172" s="7">
        <v>43339</v>
      </c>
      <c r="B172" s="1" t="s">
        <v>3</v>
      </c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W172" s="4"/>
      <c r="X172" s="4"/>
      <c r="Y172" s="4"/>
      <c r="Z172" s="4"/>
      <c r="AA172" s="60"/>
      <c r="AB172" s="87">
        <f>VLOOKUP(A172,[2]!DailyRoster,25,FALSE)</f>
        <v>0</v>
      </c>
      <c r="AC172" s="5"/>
      <c r="AD172" s="5"/>
      <c r="AE172" s="5"/>
      <c r="AF172" s="5"/>
      <c r="AG172" s="5"/>
      <c r="AI172" s="4"/>
    </row>
    <row r="173" spans="1:35" x14ac:dyDescent="0.3">
      <c r="A173" s="7">
        <v>43340</v>
      </c>
      <c r="B173" s="1" t="s">
        <v>4</v>
      </c>
      <c r="C173" s="2"/>
      <c r="D173" s="2"/>
      <c r="E173" s="2"/>
      <c r="F173" s="3"/>
      <c r="G173" s="2"/>
      <c r="H173" s="2"/>
      <c r="I173" s="3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W173" s="4"/>
      <c r="X173" s="4"/>
      <c r="Y173" s="4"/>
      <c r="Z173" s="4"/>
      <c r="AA173" s="60"/>
      <c r="AB173" s="87">
        <f>VLOOKUP(A173,[2]!DailyRoster,25,FALSE)</f>
        <v>0</v>
      </c>
      <c r="AC173" s="5"/>
      <c r="AD173" s="5"/>
      <c r="AE173" s="5"/>
      <c r="AF173" s="5"/>
      <c r="AG173" s="5"/>
      <c r="AI173" s="4"/>
    </row>
    <row r="174" spans="1:35" x14ac:dyDescent="0.3">
      <c r="A174" s="7">
        <v>43341</v>
      </c>
      <c r="B174" s="1" t="s">
        <v>5</v>
      </c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W174" s="4"/>
      <c r="X174" s="4"/>
      <c r="Y174" s="4"/>
      <c r="Z174" s="4"/>
      <c r="AA174" s="60"/>
      <c r="AB174" s="87">
        <f>VLOOKUP(A174,[2]!DailyRoster,25,FALSE)</f>
        <v>0</v>
      </c>
      <c r="AC174" s="5"/>
      <c r="AD174" s="5"/>
      <c r="AE174" s="5"/>
      <c r="AF174" s="5"/>
      <c r="AG174" s="5"/>
      <c r="AI174" s="4"/>
    </row>
    <row r="175" spans="1:35" x14ac:dyDescent="0.3">
      <c r="A175" s="7">
        <v>43342</v>
      </c>
      <c r="B175" s="1" t="s">
        <v>6</v>
      </c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W175" s="4"/>
      <c r="X175" s="4"/>
      <c r="Y175" s="4"/>
      <c r="Z175" s="4"/>
      <c r="AA175" s="60"/>
      <c r="AB175" s="87">
        <f>VLOOKUP(A175,[2]!DailyRoster,25,FALSE)</f>
        <v>0</v>
      </c>
      <c r="AC175" s="5"/>
      <c r="AD175" s="5"/>
      <c r="AE175" s="5"/>
      <c r="AF175" s="5"/>
      <c r="AG175" s="5"/>
      <c r="AI175" s="4"/>
    </row>
    <row r="176" spans="1:35" x14ac:dyDescent="0.3">
      <c r="A176" s="7">
        <v>43343</v>
      </c>
      <c r="B176" s="1" t="s">
        <v>2</v>
      </c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W176" s="4"/>
      <c r="X176" s="4"/>
      <c r="Y176" s="4"/>
      <c r="Z176" s="4"/>
      <c r="AA176" s="60"/>
      <c r="AB176" s="87">
        <f>VLOOKUP(A176,[2]!DailyRoster,25,FALSE)</f>
        <v>0</v>
      </c>
      <c r="AC176" s="5"/>
      <c r="AD176" s="5"/>
      <c r="AE176" s="5"/>
      <c r="AF176" s="5"/>
      <c r="AG176" s="5"/>
      <c r="AI176" s="4"/>
    </row>
    <row r="177" spans="1:35" x14ac:dyDescent="0.3">
      <c r="A177" s="7">
        <v>43346</v>
      </c>
      <c r="B177" s="1" t="s">
        <v>3</v>
      </c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W177" s="4"/>
      <c r="X177" s="4"/>
      <c r="Y177" s="4"/>
      <c r="Z177" s="4"/>
      <c r="AA177" s="60"/>
      <c r="AB177" s="87">
        <f>VLOOKUP(A177,[2]!DailyRoster,25,FALSE)</f>
        <v>0</v>
      </c>
      <c r="AC177" s="5"/>
      <c r="AD177" s="5"/>
      <c r="AE177" s="5"/>
      <c r="AF177" s="5"/>
      <c r="AG177" s="5"/>
      <c r="AI177" s="4"/>
    </row>
    <row r="178" spans="1:35" x14ac:dyDescent="0.3">
      <c r="A178" s="7">
        <v>43347</v>
      </c>
      <c r="B178" s="1" t="s">
        <v>4</v>
      </c>
      <c r="C178" s="2"/>
      <c r="D178" s="2"/>
      <c r="E178" s="2"/>
      <c r="F178" s="3"/>
      <c r="G178" s="2"/>
      <c r="H178" s="2"/>
      <c r="I178" s="3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W178" s="4"/>
      <c r="X178" s="4"/>
      <c r="Y178" s="4"/>
      <c r="Z178" s="4"/>
      <c r="AA178" s="60"/>
      <c r="AB178" s="87">
        <f>VLOOKUP(A178,[2]!DailyRoster,25,FALSE)</f>
        <v>0</v>
      </c>
      <c r="AC178" s="5"/>
      <c r="AD178" s="5"/>
      <c r="AE178" s="5"/>
      <c r="AF178" s="5"/>
      <c r="AG178" s="5"/>
      <c r="AI178" s="4"/>
    </row>
    <row r="179" spans="1:35" x14ac:dyDescent="0.3">
      <c r="A179" s="7">
        <v>43348</v>
      </c>
      <c r="B179" s="1" t="s">
        <v>5</v>
      </c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W179" s="4"/>
      <c r="X179" s="4"/>
      <c r="Y179" s="4"/>
      <c r="Z179" s="4"/>
      <c r="AA179" s="60"/>
      <c r="AB179" s="87">
        <f>VLOOKUP(A179,[2]!DailyRoster,25,FALSE)</f>
        <v>0</v>
      </c>
      <c r="AC179" s="5"/>
      <c r="AD179" s="5"/>
      <c r="AE179" s="5"/>
      <c r="AF179" s="5"/>
      <c r="AG179" s="5"/>
      <c r="AI179" s="4"/>
    </row>
    <row r="180" spans="1:35" x14ac:dyDescent="0.3">
      <c r="A180" s="7">
        <v>43349</v>
      </c>
      <c r="B180" s="1" t="s">
        <v>6</v>
      </c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W180" s="4"/>
      <c r="X180" s="4"/>
      <c r="Y180" s="4"/>
      <c r="Z180" s="4"/>
      <c r="AA180" s="60"/>
      <c r="AB180" s="87">
        <f>VLOOKUP(A180,[2]!DailyRoster,25,FALSE)</f>
        <v>0</v>
      </c>
      <c r="AC180" s="5"/>
      <c r="AD180" s="5"/>
      <c r="AE180" s="5"/>
      <c r="AF180" s="5"/>
      <c r="AG180" s="5"/>
      <c r="AI180" s="4"/>
    </row>
    <row r="181" spans="1:35" x14ac:dyDescent="0.3">
      <c r="A181" s="7">
        <v>43350</v>
      </c>
      <c r="B181" s="1" t="s">
        <v>2</v>
      </c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W181" s="4"/>
      <c r="X181" s="4"/>
      <c r="Y181" s="4"/>
      <c r="Z181" s="4"/>
      <c r="AA181" s="60"/>
      <c r="AB181" s="87">
        <f>VLOOKUP(A181,[2]!DailyRoster,25,FALSE)</f>
        <v>0</v>
      </c>
      <c r="AC181" s="5"/>
      <c r="AD181" s="5"/>
      <c r="AE181" s="5"/>
      <c r="AF181" s="5"/>
      <c r="AG181" s="5"/>
      <c r="AI181" s="4"/>
    </row>
    <row r="182" spans="1:35" x14ac:dyDescent="0.3">
      <c r="A182" s="7">
        <v>43353</v>
      </c>
      <c r="B182" s="1" t="s">
        <v>3</v>
      </c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W182" s="4"/>
      <c r="X182" s="4"/>
      <c r="Y182" s="4"/>
      <c r="Z182" s="4"/>
      <c r="AA182" s="60"/>
      <c r="AB182" s="87">
        <f>VLOOKUP(A182,[2]!DailyRoster,25,FALSE)</f>
        <v>0</v>
      </c>
      <c r="AC182" s="5"/>
      <c r="AD182" s="5"/>
      <c r="AE182" s="5"/>
      <c r="AF182" s="5"/>
      <c r="AG182" s="5"/>
      <c r="AI182" s="4"/>
    </row>
    <row r="183" spans="1:35" x14ac:dyDescent="0.3">
      <c r="A183" s="7">
        <v>43354</v>
      </c>
      <c r="B183" s="1" t="s">
        <v>4</v>
      </c>
      <c r="C183" s="2"/>
      <c r="D183" s="2"/>
      <c r="E183" s="2"/>
      <c r="F183" s="3"/>
      <c r="G183" s="2"/>
      <c r="H183" s="2"/>
      <c r="I183" s="3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W183" s="4"/>
      <c r="X183" s="4"/>
      <c r="Y183" s="4"/>
      <c r="Z183" s="4"/>
      <c r="AA183" s="60"/>
      <c r="AB183" s="87">
        <f>VLOOKUP(A183,[2]!DailyRoster,25,FALSE)</f>
        <v>0</v>
      </c>
      <c r="AC183" s="5"/>
      <c r="AD183" s="5"/>
      <c r="AE183" s="5"/>
      <c r="AF183" s="5"/>
      <c r="AG183" s="5"/>
      <c r="AI183" s="4"/>
    </row>
    <row r="184" spans="1:35" x14ac:dyDescent="0.3">
      <c r="A184" s="7">
        <v>43355</v>
      </c>
      <c r="B184" s="1" t="s">
        <v>5</v>
      </c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W184" s="4"/>
      <c r="X184" s="4"/>
      <c r="Y184" s="4"/>
      <c r="Z184" s="4"/>
      <c r="AA184" s="60"/>
      <c r="AB184" s="87">
        <f>VLOOKUP(A184,[2]!DailyRoster,25,FALSE)</f>
        <v>0</v>
      </c>
      <c r="AC184" s="5"/>
      <c r="AD184" s="5"/>
      <c r="AE184" s="5"/>
      <c r="AF184" s="5"/>
      <c r="AG184" s="5"/>
      <c r="AI184" s="4"/>
    </row>
    <row r="185" spans="1:35" x14ac:dyDescent="0.3">
      <c r="A185" s="7">
        <v>43356</v>
      </c>
      <c r="B185" s="1" t="s">
        <v>6</v>
      </c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W185" s="4"/>
      <c r="X185" s="4"/>
      <c r="Y185" s="4"/>
      <c r="Z185" s="4"/>
      <c r="AA185" s="60"/>
      <c r="AB185" s="87">
        <f>VLOOKUP(A185,[2]!DailyRoster,25,FALSE)</f>
        <v>0</v>
      </c>
      <c r="AC185" s="5"/>
      <c r="AD185" s="5"/>
      <c r="AE185" s="5"/>
      <c r="AF185" s="5"/>
      <c r="AG185" s="5"/>
      <c r="AI185" s="4"/>
    </row>
    <row r="186" spans="1:35" x14ac:dyDescent="0.3">
      <c r="A186" s="7">
        <v>43357</v>
      </c>
      <c r="B186" s="1" t="s">
        <v>2</v>
      </c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W186" s="4"/>
      <c r="X186" s="4"/>
      <c r="Y186" s="4"/>
      <c r="Z186" s="4"/>
      <c r="AA186" s="60"/>
      <c r="AB186" s="87">
        <f>VLOOKUP(A186,[2]!DailyRoster,25,FALSE)</f>
        <v>0</v>
      </c>
      <c r="AC186" s="5"/>
      <c r="AD186" s="5"/>
      <c r="AE186" s="5"/>
      <c r="AF186" s="5"/>
      <c r="AG186" s="5"/>
      <c r="AI186" s="4"/>
    </row>
    <row r="187" spans="1:35" x14ac:dyDescent="0.3">
      <c r="A187" s="7">
        <v>43360</v>
      </c>
      <c r="B187" s="1" t="s">
        <v>3</v>
      </c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W187" s="4"/>
      <c r="X187" s="4"/>
      <c r="Y187" s="4"/>
      <c r="Z187" s="4"/>
      <c r="AA187" s="60"/>
      <c r="AB187" s="87">
        <f>VLOOKUP(A187,[2]!DailyRoster,25,FALSE)</f>
        <v>0</v>
      </c>
      <c r="AC187" s="5"/>
      <c r="AD187" s="5"/>
      <c r="AE187" s="5"/>
      <c r="AF187" s="5"/>
      <c r="AG187" s="5"/>
      <c r="AI187" s="4"/>
    </row>
    <row r="188" spans="1:35" x14ac:dyDescent="0.3">
      <c r="A188" s="7">
        <v>43361</v>
      </c>
      <c r="B188" s="1" t="s">
        <v>4</v>
      </c>
      <c r="C188" s="2"/>
      <c r="D188" s="2"/>
      <c r="E188" s="2"/>
      <c r="F188" s="3"/>
      <c r="G188" s="2"/>
      <c r="H188" s="2"/>
      <c r="I188" s="3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W188" s="4"/>
      <c r="X188" s="4"/>
      <c r="Y188" s="4"/>
      <c r="Z188" s="4"/>
      <c r="AA188" s="60"/>
      <c r="AB188" s="87">
        <f>VLOOKUP(A188,[2]!DailyRoster,25,FALSE)</f>
        <v>0</v>
      </c>
      <c r="AC188" s="5"/>
      <c r="AD188" s="5"/>
      <c r="AE188" s="5"/>
      <c r="AF188" s="5"/>
      <c r="AG188" s="5"/>
      <c r="AI188" s="4"/>
    </row>
    <row r="189" spans="1:35" x14ac:dyDescent="0.3">
      <c r="A189" s="7">
        <v>43362</v>
      </c>
      <c r="B189" s="1" t="s">
        <v>5</v>
      </c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W189" s="4"/>
      <c r="X189" s="4"/>
      <c r="Y189" s="4"/>
      <c r="Z189" s="4"/>
      <c r="AA189" s="60"/>
      <c r="AB189" s="87">
        <f>VLOOKUP(A189,[2]!DailyRoster,25,FALSE)</f>
        <v>0</v>
      </c>
      <c r="AC189" s="5"/>
      <c r="AD189" s="5"/>
      <c r="AE189" s="5"/>
      <c r="AF189" s="5"/>
      <c r="AG189" s="5"/>
      <c r="AI189" s="4"/>
    </row>
    <row r="190" spans="1:35" x14ac:dyDescent="0.3">
      <c r="A190" s="7">
        <v>43363</v>
      </c>
      <c r="B190" s="1" t="s">
        <v>6</v>
      </c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W190" s="4"/>
      <c r="X190" s="4"/>
      <c r="Y190" s="4"/>
      <c r="Z190" s="4"/>
      <c r="AA190" s="60"/>
      <c r="AB190" s="87">
        <f>VLOOKUP(A190,[2]!DailyRoster,25,FALSE)</f>
        <v>0</v>
      </c>
      <c r="AC190" s="5"/>
      <c r="AD190" s="5"/>
      <c r="AE190" s="5"/>
      <c r="AF190" s="5"/>
      <c r="AG190" s="5"/>
      <c r="AI190" s="4"/>
    </row>
    <row r="191" spans="1:35" x14ac:dyDescent="0.3">
      <c r="A191" s="7">
        <v>43364</v>
      </c>
      <c r="B191" s="1" t="s">
        <v>2</v>
      </c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W191" s="4"/>
      <c r="X191" s="4"/>
      <c r="Y191" s="4"/>
      <c r="Z191" s="4"/>
      <c r="AA191" s="60"/>
      <c r="AB191" s="87">
        <f>VLOOKUP(A191,[2]!DailyRoster,25,FALSE)</f>
        <v>0</v>
      </c>
      <c r="AC191" s="5"/>
      <c r="AD191" s="5"/>
      <c r="AE191" s="5"/>
      <c r="AF191" s="5"/>
      <c r="AG191" s="5"/>
      <c r="AI191" s="4"/>
    </row>
    <row r="192" spans="1:35" x14ac:dyDescent="0.3">
      <c r="A192" s="7">
        <v>43367</v>
      </c>
      <c r="B192" s="1" t="s">
        <v>3</v>
      </c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W192" s="4"/>
      <c r="X192" s="4"/>
      <c r="Y192" s="4"/>
      <c r="Z192" s="4"/>
      <c r="AA192" s="60"/>
      <c r="AB192" s="87">
        <f>VLOOKUP(A192,[2]!DailyRoster,25,FALSE)</f>
        <v>0</v>
      </c>
      <c r="AC192" s="5"/>
      <c r="AD192" s="5"/>
      <c r="AE192" s="5"/>
      <c r="AF192" s="5"/>
      <c r="AG192" s="5"/>
      <c r="AI192" s="4"/>
    </row>
    <row r="193" spans="1:35" x14ac:dyDescent="0.3">
      <c r="A193" s="7">
        <v>43368</v>
      </c>
      <c r="B193" s="1" t="s">
        <v>4</v>
      </c>
      <c r="C193" s="2"/>
      <c r="D193" s="2"/>
      <c r="E193" s="2"/>
      <c r="F193" s="3"/>
      <c r="G193" s="2"/>
      <c r="H193" s="2"/>
      <c r="I193" s="3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W193" s="4"/>
      <c r="X193" s="4"/>
      <c r="Y193" s="4"/>
      <c r="Z193" s="4"/>
      <c r="AA193" s="60"/>
      <c r="AB193" s="87">
        <f>VLOOKUP(A193,[2]!DailyRoster,25,FALSE)</f>
        <v>0</v>
      </c>
      <c r="AC193" s="5"/>
      <c r="AD193" s="5"/>
      <c r="AE193" s="5"/>
      <c r="AF193" s="5"/>
      <c r="AG193" s="5"/>
      <c r="AI193" s="4"/>
    </row>
    <row r="194" spans="1:35" x14ac:dyDescent="0.3">
      <c r="A194" s="7">
        <v>43369</v>
      </c>
      <c r="B194" s="1" t="s">
        <v>5</v>
      </c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W194" s="4"/>
      <c r="X194" s="4"/>
      <c r="Y194" s="4"/>
      <c r="Z194" s="4"/>
      <c r="AA194" s="60"/>
      <c r="AB194" s="87">
        <f>VLOOKUP(A194,[2]!DailyRoster,25,FALSE)</f>
        <v>0</v>
      </c>
      <c r="AC194" s="5"/>
      <c r="AD194" s="5"/>
      <c r="AE194" s="5"/>
      <c r="AF194" s="5"/>
      <c r="AG194" s="5"/>
      <c r="AI194" s="4"/>
    </row>
    <row r="195" spans="1:35" x14ac:dyDescent="0.3">
      <c r="A195" s="7">
        <v>43370</v>
      </c>
      <c r="B195" s="1" t="s">
        <v>6</v>
      </c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W195" s="4"/>
      <c r="X195" s="4"/>
      <c r="Y195" s="4"/>
      <c r="Z195" s="4"/>
      <c r="AA195" s="60"/>
      <c r="AB195" s="87">
        <f>VLOOKUP(A195,[2]!DailyRoster,25,FALSE)</f>
        <v>0</v>
      </c>
      <c r="AC195" s="5"/>
      <c r="AD195" s="5"/>
      <c r="AE195" s="5"/>
      <c r="AF195" s="5"/>
      <c r="AG195" s="5"/>
      <c r="AI195" s="4"/>
    </row>
    <row r="196" spans="1:35" x14ac:dyDescent="0.3">
      <c r="A196" s="7">
        <v>43371</v>
      </c>
      <c r="B196" s="1" t="s">
        <v>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W196" s="4"/>
      <c r="X196" s="4"/>
      <c r="Y196" s="4"/>
      <c r="Z196" s="4"/>
      <c r="AA196" s="60"/>
      <c r="AB196" s="87">
        <f>VLOOKUP(A196,[2]!DailyRoster,25,FALSE)</f>
        <v>0</v>
      </c>
      <c r="AC196" s="5"/>
      <c r="AD196" s="5"/>
      <c r="AE196" s="5"/>
      <c r="AF196" s="5"/>
      <c r="AG196" s="5"/>
      <c r="AI196" s="4"/>
    </row>
    <row r="197" spans="1:35" x14ac:dyDescent="0.3">
      <c r="A197" s="7">
        <v>43374</v>
      </c>
      <c r="B197" s="1" t="s">
        <v>3</v>
      </c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W197" s="4"/>
      <c r="X197" s="4"/>
      <c r="Y197" s="4"/>
      <c r="Z197" s="4"/>
      <c r="AA197" s="60"/>
      <c r="AB197" s="87">
        <f>VLOOKUP(A197,[2]!DailyRoster,25,FALSE)</f>
        <v>0</v>
      </c>
      <c r="AC197" s="5"/>
      <c r="AD197" s="5"/>
      <c r="AE197" s="5"/>
      <c r="AF197" s="5"/>
      <c r="AG197" s="5"/>
      <c r="AI197" s="4"/>
    </row>
    <row r="198" spans="1:35" x14ac:dyDescent="0.3">
      <c r="A198" s="7">
        <v>43375</v>
      </c>
      <c r="B198" s="1" t="s">
        <v>4</v>
      </c>
      <c r="C198" s="2"/>
      <c r="D198" s="2"/>
      <c r="E198" s="2"/>
      <c r="F198" s="3"/>
      <c r="G198" s="2"/>
      <c r="H198" s="2"/>
      <c r="I198" s="3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W198" s="4"/>
      <c r="X198" s="4"/>
      <c r="Y198" s="4"/>
      <c r="Z198" s="4"/>
      <c r="AA198" s="60"/>
      <c r="AB198" s="87">
        <f>VLOOKUP(A198,[2]!DailyRoster,25,FALSE)</f>
        <v>0</v>
      </c>
      <c r="AC198" s="5"/>
      <c r="AD198" s="5"/>
      <c r="AE198" s="5"/>
      <c r="AF198" s="5"/>
      <c r="AG198" s="5"/>
      <c r="AI198" s="4"/>
    </row>
    <row r="199" spans="1:35" x14ac:dyDescent="0.3">
      <c r="A199" s="7">
        <v>43376</v>
      </c>
      <c r="B199" s="1" t="s">
        <v>5</v>
      </c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W199" s="4"/>
      <c r="X199" s="4"/>
      <c r="Y199" s="4"/>
      <c r="Z199" s="4"/>
      <c r="AA199" s="60"/>
      <c r="AB199" s="87">
        <f>VLOOKUP(A199,[2]!DailyRoster,25,FALSE)</f>
        <v>0</v>
      </c>
      <c r="AC199" s="5"/>
      <c r="AD199" s="5"/>
      <c r="AE199" s="5"/>
      <c r="AF199" s="5"/>
      <c r="AG199" s="5"/>
      <c r="AI199" s="4"/>
    </row>
    <row r="200" spans="1:35" x14ac:dyDescent="0.3">
      <c r="A200" s="7">
        <v>43377</v>
      </c>
      <c r="B200" s="1" t="s">
        <v>6</v>
      </c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W200" s="4"/>
      <c r="X200" s="4"/>
      <c r="Y200" s="4"/>
      <c r="Z200" s="4"/>
      <c r="AA200" s="60"/>
      <c r="AB200" s="87">
        <f>VLOOKUP(A200,[2]!DailyRoster,25,FALSE)</f>
        <v>0</v>
      </c>
      <c r="AC200" s="5"/>
      <c r="AD200" s="5"/>
      <c r="AE200" s="5"/>
      <c r="AF200" s="5"/>
      <c r="AG200" s="5"/>
      <c r="AI200" s="4"/>
    </row>
    <row r="201" spans="1:35" x14ac:dyDescent="0.3">
      <c r="A201" s="7">
        <v>43378</v>
      </c>
      <c r="B201" s="1" t="s">
        <v>2</v>
      </c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W201" s="4"/>
      <c r="X201" s="4"/>
      <c r="Y201" s="4"/>
      <c r="Z201" s="4"/>
      <c r="AA201" s="60"/>
      <c r="AB201" s="87">
        <f>VLOOKUP(A201,[2]!DailyRoster,25,FALSE)</f>
        <v>0</v>
      </c>
      <c r="AC201" s="5"/>
      <c r="AD201" s="5"/>
      <c r="AE201" s="5"/>
      <c r="AF201" s="5"/>
      <c r="AG201" s="5"/>
      <c r="AI201" s="4"/>
    </row>
    <row r="202" spans="1:35" x14ac:dyDescent="0.3">
      <c r="A202" s="7">
        <v>43381</v>
      </c>
      <c r="B202" s="1" t="s">
        <v>3</v>
      </c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W202" s="4"/>
      <c r="X202" s="4"/>
      <c r="Y202" s="4"/>
      <c r="Z202" s="4" t="s">
        <v>202</v>
      </c>
      <c r="AA202" s="60"/>
      <c r="AB202" s="87">
        <f>VLOOKUP(A202,[2]!DailyRoster,25,FALSE)</f>
        <v>0</v>
      </c>
      <c r="AC202" s="5"/>
      <c r="AD202" s="5"/>
      <c r="AE202" s="5"/>
      <c r="AF202" s="5"/>
      <c r="AG202" s="5"/>
      <c r="AI202" s="4"/>
    </row>
    <row r="203" spans="1:35" x14ac:dyDescent="0.3">
      <c r="A203" s="7">
        <v>43382</v>
      </c>
      <c r="B203" s="1" t="s">
        <v>4</v>
      </c>
      <c r="C203" s="2"/>
      <c r="D203" s="2"/>
      <c r="E203" s="2"/>
      <c r="F203" s="3"/>
      <c r="G203" s="2"/>
      <c r="H203" s="2"/>
      <c r="I203" s="3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W203" s="4"/>
      <c r="X203" s="4"/>
      <c r="Y203" s="4"/>
      <c r="Z203" s="4"/>
      <c r="AA203" s="60"/>
      <c r="AB203" s="87">
        <f>VLOOKUP(A203,[2]!DailyRoster,25,FALSE)</f>
        <v>0</v>
      </c>
      <c r="AC203" s="5"/>
      <c r="AD203" s="5"/>
      <c r="AE203" s="5"/>
      <c r="AF203" s="5"/>
      <c r="AG203" s="5"/>
      <c r="AI203" s="4"/>
    </row>
    <row r="204" spans="1:35" x14ac:dyDescent="0.3">
      <c r="A204" s="7">
        <v>43383</v>
      </c>
      <c r="B204" s="1" t="s">
        <v>5</v>
      </c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W204" s="4"/>
      <c r="X204" s="4"/>
      <c r="Y204" s="4"/>
      <c r="Z204" s="4"/>
      <c r="AA204" s="60"/>
      <c r="AB204" s="87">
        <f>VLOOKUP(A204,[2]!DailyRoster,25,FALSE)</f>
        <v>0</v>
      </c>
      <c r="AC204" s="5"/>
      <c r="AD204" s="5"/>
      <c r="AE204" s="5"/>
      <c r="AF204" s="5"/>
      <c r="AG204" s="5"/>
      <c r="AI204" s="4"/>
    </row>
    <row r="205" spans="1:35" x14ac:dyDescent="0.3">
      <c r="A205" s="7">
        <v>43384</v>
      </c>
      <c r="B205" s="1" t="s">
        <v>6</v>
      </c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W205" s="4"/>
      <c r="X205" s="4"/>
      <c r="Y205" s="4"/>
      <c r="Z205" s="4"/>
      <c r="AA205" s="60"/>
      <c r="AB205" s="87">
        <f>VLOOKUP(A205,[2]!DailyRoster,25,FALSE)</f>
        <v>0</v>
      </c>
      <c r="AC205" s="5"/>
      <c r="AD205" s="5"/>
      <c r="AE205" s="5"/>
      <c r="AF205" s="5"/>
      <c r="AG205" s="5"/>
      <c r="AI205" s="4"/>
    </row>
    <row r="206" spans="1:35" x14ac:dyDescent="0.3">
      <c r="A206" s="7">
        <v>43385</v>
      </c>
      <c r="B206" s="1" t="s">
        <v>2</v>
      </c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W206" s="4"/>
      <c r="X206" s="4"/>
      <c r="Y206" s="4"/>
      <c r="Z206" s="4"/>
      <c r="AA206" s="60"/>
      <c r="AB206" s="87">
        <f>VLOOKUP(A206,[2]!DailyRoster,25,FALSE)</f>
        <v>0</v>
      </c>
      <c r="AC206" s="5"/>
      <c r="AD206" s="5"/>
      <c r="AE206" s="5"/>
      <c r="AF206" s="5"/>
      <c r="AG206" s="5"/>
      <c r="AI206" s="4"/>
    </row>
    <row r="207" spans="1:35" x14ac:dyDescent="0.3">
      <c r="A207" s="7">
        <v>43388</v>
      </c>
      <c r="B207" s="1" t="s">
        <v>3</v>
      </c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W207" s="4"/>
      <c r="X207" s="4"/>
      <c r="Y207" s="4"/>
      <c r="Z207" s="4"/>
      <c r="AA207" s="60"/>
      <c r="AB207" s="87">
        <f>VLOOKUP(A207,[2]!DailyRoster,25,FALSE)</f>
        <v>0</v>
      </c>
      <c r="AC207" s="5"/>
      <c r="AD207" s="5"/>
      <c r="AE207" s="5"/>
      <c r="AF207" s="5"/>
      <c r="AG207" s="5"/>
      <c r="AI207" s="4"/>
    </row>
    <row r="208" spans="1:35" x14ac:dyDescent="0.3">
      <c r="A208" s="7">
        <v>43389</v>
      </c>
      <c r="B208" s="1" t="s">
        <v>4</v>
      </c>
      <c r="C208" s="2"/>
      <c r="D208" s="2"/>
      <c r="E208" s="2"/>
      <c r="F208" s="3"/>
      <c r="G208" s="2"/>
      <c r="H208" s="2"/>
      <c r="I208" s="3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W208" s="4"/>
      <c r="X208" s="4"/>
      <c r="Y208" s="4"/>
      <c r="Z208" s="4"/>
      <c r="AA208" s="60"/>
      <c r="AB208" s="87">
        <f>VLOOKUP(A208,[2]!DailyRoster,25,FALSE)</f>
        <v>0</v>
      </c>
      <c r="AC208" s="5"/>
      <c r="AD208" s="5"/>
      <c r="AE208" s="5"/>
      <c r="AF208" s="5"/>
      <c r="AG208" s="5"/>
      <c r="AI208" s="4"/>
    </row>
    <row r="209" spans="1:35" x14ac:dyDescent="0.3">
      <c r="A209" s="7">
        <v>43390</v>
      </c>
      <c r="B209" s="1" t="s">
        <v>5</v>
      </c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W209" s="4"/>
      <c r="X209" s="4"/>
      <c r="Y209" s="4"/>
      <c r="Z209" s="4"/>
      <c r="AA209" s="60"/>
      <c r="AB209" s="87">
        <f>VLOOKUP(A209,[2]!DailyRoster,25,FALSE)</f>
        <v>0</v>
      </c>
      <c r="AC209" s="5"/>
      <c r="AD209" s="5"/>
      <c r="AE209" s="5"/>
      <c r="AF209" s="5"/>
      <c r="AG209" s="5"/>
      <c r="AI209" s="4"/>
    </row>
    <row r="210" spans="1:35" x14ac:dyDescent="0.3">
      <c r="A210" s="7">
        <v>43391</v>
      </c>
      <c r="B210" s="1" t="s">
        <v>6</v>
      </c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W210" s="4"/>
      <c r="X210" s="4"/>
      <c r="Y210" s="4"/>
      <c r="Z210" s="4"/>
      <c r="AA210" s="60"/>
      <c r="AB210" s="87">
        <f>VLOOKUP(A210,[2]!DailyRoster,25,FALSE)</f>
        <v>0</v>
      </c>
      <c r="AC210" s="5"/>
      <c r="AD210" s="5"/>
      <c r="AE210" s="5"/>
      <c r="AF210" s="5"/>
      <c r="AG210" s="5"/>
      <c r="AI210" s="4"/>
    </row>
    <row r="211" spans="1:35" x14ac:dyDescent="0.3">
      <c r="A211" s="7">
        <v>43392</v>
      </c>
      <c r="B211" s="1" t="s">
        <v>2</v>
      </c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W211" s="4"/>
      <c r="X211" s="4"/>
      <c r="Y211" s="4"/>
      <c r="Z211" s="4"/>
      <c r="AA211" s="60"/>
      <c r="AB211" s="87">
        <f>VLOOKUP(A211,[2]!DailyRoster,25,FALSE)</f>
        <v>0</v>
      </c>
      <c r="AC211" s="5"/>
      <c r="AD211" s="5"/>
      <c r="AE211" s="5"/>
      <c r="AF211" s="5"/>
      <c r="AG211" s="5"/>
      <c r="AI211" s="4"/>
    </row>
    <row r="212" spans="1:35" x14ac:dyDescent="0.3">
      <c r="A212" s="7">
        <v>43395</v>
      </c>
      <c r="B212" s="1" t="s">
        <v>3</v>
      </c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W212" s="4"/>
      <c r="X212" s="4"/>
      <c r="Y212" s="4"/>
      <c r="Z212" s="4"/>
      <c r="AA212" s="60"/>
      <c r="AB212" s="87">
        <f>VLOOKUP(A212,[2]!DailyRoster,25,FALSE)</f>
        <v>0</v>
      </c>
      <c r="AC212" s="5"/>
      <c r="AD212" s="5"/>
      <c r="AE212" s="5"/>
      <c r="AF212" s="5"/>
      <c r="AG212" s="5"/>
      <c r="AI212" s="4"/>
    </row>
    <row r="213" spans="1:35" x14ac:dyDescent="0.3">
      <c r="A213" s="7">
        <v>43396</v>
      </c>
      <c r="B213" s="1" t="s">
        <v>4</v>
      </c>
      <c r="C213" s="2"/>
      <c r="D213" s="2"/>
      <c r="E213" s="2"/>
      <c r="F213" s="3"/>
      <c r="G213" s="2"/>
      <c r="H213" s="2"/>
      <c r="I213" s="3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W213" s="4"/>
      <c r="X213" s="4"/>
      <c r="Y213" s="4"/>
      <c r="Z213" s="4"/>
      <c r="AA213" s="60"/>
      <c r="AB213" s="87">
        <f>VLOOKUP(A213,[2]!DailyRoster,25,FALSE)</f>
        <v>0</v>
      </c>
      <c r="AC213" s="5"/>
      <c r="AD213" s="5"/>
      <c r="AE213" s="5"/>
      <c r="AF213" s="5"/>
      <c r="AG213" s="5"/>
      <c r="AI213" s="4"/>
    </row>
    <row r="214" spans="1:35" x14ac:dyDescent="0.3">
      <c r="A214" s="7">
        <v>43397</v>
      </c>
      <c r="B214" s="1" t="s">
        <v>5</v>
      </c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W214" s="4"/>
      <c r="X214" s="4"/>
      <c r="Y214" s="4"/>
      <c r="Z214" s="4"/>
      <c r="AA214" s="60"/>
      <c r="AB214" s="87">
        <f>VLOOKUP(A214,[2]!DailyRoster,25,FALSE)</f>
        <v>0</v>
      </c>
      <c r="AC214" s="5"/>
      <c r="AD214" s="5"/>
      <c r="AE214" s="5"/>
      <c r="AF214" s="5"/>
      <c r="AG214" s="5"/>
      <c r="AI214" s="4"/>
    </row>
    <row r="215" spans="1:35" x14ac:dyDescent="0.3">
      <c r="A215" s="7">
        <v>43398</v>
      </c>
      <c r="B215" s="1" t="s">
        <v>6</v>
      </c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W215" s="4"/>
      <c r="X215" s="4"/>
      <c r="Y215" s="4"/>
      <c r="Z215" s="4"/>
      <c r="AA215" s="60"/>
      <c r="AB215" s="87">
        <f>VLOOKUP(A215,[2]!DailyRoster,25,FALSE)</f>
        <v>0</v>
      </c>
      <c r="AC215" s="5"/>
      <c r="AD215" s="5"/>
      <c r="AE215" s="5"/>
      <c r="AF215" s="5"/>
      <c r="AG215" s="5"/>
      <c r="AI215" s="4"/>
    </row>
    <row r="216" spans="1:35" x14ac:dyDescent="0.3">
      <c r="A216" s="7">
        <v>43399</v>
      </c>
      <c r="B216" s="1" t="s">
        <v>2</v>
      </c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W216" s="4"/>
      <c r="X216" s="4"/>
      <c r="Y216" s="4"/>
      <c r="Z216" s="4"/>
      <c r="AA216" s="60"/>
      <c r="AB216" s="87">
        <f>VLOOKUP(A216,[2]!DailyRoster,25,FALSE)</f>
        <v>0</v>
      </c>
      <c r="AC216" s="5"/>
      <c r="AD216" s="5"/>
      <c r="AE216" s="5"/>
      <c r="AF216" s="5"/>
      <c r="AG216" s="5"/>
      <c r="AI216" s="4"/>
    </row>
    <row r="217" spans="1:35" x14ac:dyDescent="0.3">
      <c r="A217" s="7">
        <v>43402</v>
      </c>
      <c r="B217" s="1" t="s">
        <v>3</v>
      </c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W217" s="4"/>
      <c r="X217" s="4"/>
      <c r="Y217" s="4"/>
      <c r="Z217" s="4"/>
      <c r="AA217" s="60"/>
      <c r="AB217" s="87">
        <f>VLOOKUP(A217,[2]!DailyRoster,25,FALSE)</f>
        <v>0</v>
      </c>
      <c r="AC217" s="5"/>
      <c r="AD217" s="5"/>
      <c r="AE217" s="5"/>
      <c r="AF217" s="5"/>
      <c r="AG217" s="5"/>
      <c r="AI217" s="4"/>
    </row>
    <row r="218" spans="1:35" x14ac:dyDescent="0.3">
      <c r="A218" s="7">
        <v>43403</v>
      </c>
      <c r="B218" s="1" t="s">
        <v>4</v>
      </c>
      <c r="C218" s="2"/>
      <c r="D218" s="2"/>
      <c r="E218" s="2"/>
      <c r="F218" s="3"/>
      <c r="G218" s="2"/>
      <c r="H218" s="2"/>
      <c r="I218" s="3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W218" s="4"/>
      <c r="X218" s="4"/>
      <c r="Y218" s="4"/>
      <c r="Z218" s="4"/>
      <c r="AA218" s="60"/>
      <c r="AB218" s="87">
        <f>VLOOKUP(A218,[2]!DailyRoster,25,FALSE)</f>
        <v>0</v>
      </c>
      <c r="AC218" s="5"/>
      <c r="AD218" s="5"/>
      <c r="AE218" s="5"/>
      <c r="AF218" s="5"/>
      <c r="AG218" s="5"/>
      <c r="AI218" s="4"/>
    </row>
    <row r="219" spans="1:35" x14ac:dyDescent="0.3">
      <c r="A219" s="7">
        <v>43404</v>
      </c>
      <c r="B219" s="1" t="s">
        <v>5</v>
      </c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W219" s="4"/>
      <c r="X219" s="4"/>
      <c r="Y219" s="4"/>
      <c r="Z219" s="4"/>
      <c r="AA219" s="60"/>
      <c r="AB219" s="87">
        <f>VLOOKUP(A219,[2]!DailyRoster,25,FALSE)</f>
        <v>0</v>
      </c>
      <c r="AC219" s="5"/>
      <c r="AD219" s="5"/>
      <c r="AE219" s="5"/>
      <c r="AF219" s="5"/>
      <c r="AG219" s="5"/>
      <c r="AI219" s="4"/>
    </row>
    <row r="220" spans="1:35" x14ac:dyDescent="0.3">
      <c r="A220" s="7">
        <v>43405</v>
      </c>
      <c r="B220" s="1" t="s">
        <v>6</v>
      </c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W220" s="4"/>
      <c r="X220" s="4"/>
      <c r="Y220" s="4"/>
      <c r="Z220" s="4"/>
      <c r="AA220" s="60"/>
      <c r="AB220" s="87">
        <f>VLOOKUP(A220,[2]!DailyRoster,25,FALSE)</f>
        <v>0</v>
      </c>
      <c r="AC220" s="5"/>
      <c r="AD220" s="5"/>
      <c r="AE220" s="5"/>
      <c r="AF220" s="5"/>
      <c r="AG220" s="5"/>
      <c r="AI220" s="4"/>
    </row>
    <row r="221" spans="1:35" x14ac:dyDescent="0.3">
      <c r="A221" s="7">
        <v>43406</v>
      </c>
      <c r="B221" s="1" t="s">
        <v>2</v>
      </c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W221" s="4"/>
      <c r="X221" s="4"/>
      <c r="Y221" s="4"/>
      <c r="Z221" s="4"/>
      <c r="AA221" s="60"/>
      <c r="AB221" s="87">
        <f>VLOOKUP(A221,[2]!DailyRoster,25,FALSE)</f>
        <v>0</v>
      </c>
      <c r="AC221" s="5"/>
      <c r="AD221" s="5"/>
      <c r="AE221" s="5"/>
      <c r="AF221" s="5"/>
      <c r="AG221" s="5"/>
      <c r="AI221" s="4"/>
    </row>
    <row r="222" spans="1:35" x14ac:dyDescent="0.3">
      <c r="A222" s="7">
        <v>43409</v>
      </c>
      <c r="B222" s="1" t="s">
        <v>3</v>
      </c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W222" s="4"/>
      <c r="X222" s="4"/>
      <c r="Y222" s="4"/>
      <c r="Z222" s="4"/>
      <c r="AA222" s="60"/>
      <c r="AB222" s="87">
        <f>VLOOKUP(A222,[2]!DailyRoster,25,FALSE)</f>
        <v>0</v>
      </c>
      <c r="AC222" s="5"/>
      <c r="AD222" s="5"/>
      <c r="AE222" s="5"/>
      <c r="AF222" s="5"/>
      <c r="AG222" s="5"/>
      <c r="AI222" s="4"/>
    </row>
    <row r="223" spans="1:35" x14ac:dyDescent="0.3">
      <c r="A223" s="7">
        <v>43410</v>
      </c>
      <c r="B223" s="1" t="s">
        <v>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W223" s="4"/>
      <c r="X223" s="4"/>
      <c r="Y223" s="4"/>
      <c r="Z223" s="4"/>
      <c r="AA223" s="60"/>
      <c r="AB223" s="87">
        <f>VLOOKUP(A223,[2]!DailyRoster,25,FALSE)</f>
        <v>0</v>
      </c>
      <c r="AC223" s="5"/>
      <c r="AD223" s="5"/>
      <c r="AE223" s="5"/>
      <c r="AF223" s="5"/>
      <c r="AG223" s="5"/>
      <c r="AI223" s="4"/>
    </row>
    <row r="224" spans="1:35" x14ac:dyDescent="0.3">
      <c r="A224" s="7">
        <v>43411</v>
      </c>
      <c r="B224" s="1" t="s">
        <v>5</v>
      </c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W224" s="4"/>
      <c r="X224" s="4"/>
      <c r="Y224" s="4"/>
      <c r="Z224" s="4"/>
      <c r="AA224" s="60"/>
      <c r="AB224" s="87">
        <f>VLOOKUP(A224,[2]!DailyRoster,25,FALSE)</f>
        <v>0</v>
      </c>
      <c r="AC224" s="5"/>
      <c r="AD224" s="5"/>
      <c r="AE224" s="5"/>
      <c r="AF224" s="5"/>
      <c r="AG224" s="5"/>
      <c r="AI224" s="4"/>
    </row>
    <row r="225" spans="1:35" x14ac:dyDescent="0.3">
      <c r="A225" s="7">
        <v>43412</v>
      </c>
      <c r="B225" s="1" t="s">
        <v>6</v>
      </c>
      <c r="C225" s="2"/>
      <c r="D225" s="2"/>
      <c r="E225" s="2"/>
      <c r="F225" s="3"/>
      <c r="G225" s="2"/>
      <c r="H225" s="2"/>
      <c r="I225" s="3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W225" s="4"/>
      <c r="X225" s="4"/>
      <c r="Y225" s="4"/>
      <c r="Z225" s="4"/>
      <c r="AA225" s="60"/>
      <c r="AB225" s="87">
        <f>VLOOKUP(A225,[2]!DailyRoster,25,FALSE)</f>
        <v>0</v>
      </c>
      <c r="AC225" s="5"/>
      <c r="AD225" s="5"/>
      <c r="AE225" s="5"/>
      <c r="AF225" s="5"/>
      <c r="AG225" s="5"/>
      <c r="AI225" s="4"/>
    </row>
    <row r="226" spans="1:35" x14ac:dyDescent="0.3">
      <c r="A226" s="7">
        <v>43413</v>
      </c>
      <c r="B226" s="1" t="s">
        <v>2</v>
      </c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W226" s="4"/>
      <c r="X226" s="4"/>
      <c r="Y226" s="4"/>
      <c r="Z226" s="4"/>
      <c r="AA226" s="60"/>
      <c r="AB226" s="87">
        <f>VLOOKUP(A226,[2]!DailyRoster,25,FALSE)</f>
        <v>0</v>
      </c>
      <c r="AC226" s="5"/>
      <c r="AD226" s="5"/>
      <c r="AE226" s="5"/>
      <c r="AF226" s="5"/>
      <c r="AG226" s="5"/>
      <c r="AI226" s="4"/>
    </row>
    <row r="227" spans="1:35" x14ac:dyDescent="0.3">
      <c r="A227" s="7">
        <v>43416</v>
      </c>
      <c r="B227" s="1" t="s">
        <v>3</v>
      </c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W227" s="4"/>
      <c r="X227" s="4"/>
      <c r="Y227" s="4"/>
      <c r="Z227" s="4"/>
      <c r="AA227" s="60"/>
      <c r="AB227" s="87">
        <f>VLOOKUP(A227,[2]!DailyRoster,25,FALSE)</f>
        <v>0</v>
      </c>
      <c r="AC227" s="5"/>
      <c r="AD227" s="5"/>
      <c r="AE227" s="5"/>
      <c r="AF227" s="5"/>
      <c r="AG227" s="5"/>
      <c r="AI227" s="4"/>
    </row>
    <row r="228" spans="1:35" x14ac:dyDescent="0.3">
      <c r="A228" s="7">
        <v>43417</v>
      </c>
      <c r="B228" s="1" t="s">
        <v>4</v>
      </c>
      <c r="C228" s="2"/>
      <c r="D228" s="2"/>
      <c r="E228" s="2"/>
      <c r="F228" s="3"/>
      <c r="G228" s="2"/>
      <c r="H228" s="2"/>
      <c r="I228" s="3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W228" s="4"/>
      <c r="X228" s="4"/>
      <c r="Y228" s="4"/>
      <c r="Z228" s="4"/>
      <c r="AA228" s="60"/>
      <c r="AB228" s="87">
        <f>VLOOKUP(A228,[2]!DailyRoster,25,FALSE)</f>
        <v>0</v>
      </c>
      <c r="AC228" s="5"/>
      <c r="AD228" s="5"/>
      <c r="AE228" s="5"/>
      <c r="AF228" s="5"/>
      <c r="AG228" s="5"/>
      <c r="AI228" s="4"/>
    </row>
    <row r="229" spans="1:35" x14ac:dyDescent="0.3">
      <c r="A229" s="7">
        <v>43418</v>
      </c>
      <c r="B229" s="1" t="s">
        <v>5</v>
      </c>
      <c r="C229" s="2"/>
      <c r="D229" s="2"/>
      <c r="E229" s="2"/>
      <c r="F229" s="3"/>
      <c r="G229" s="2"/>
      <c r="H229" s="2"/>
      <c r="I229" s="3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W229" s="4"/>
      <c r="X229" s="4"/>
      <c r="Y229" s="4"/>
      <c r="Z229" s="4"/>
      <c r="AA229" s="60"/>
      <c r="AB229" s="87">
        <f>VLOOKUP(A229,[2]!DailyRoster,25,FALSE)</f>
        <v>0</v>
      </c>
      <c r="AC229" s="5"/>
      <c r="AD229" s="5"/>
      <c r="AE229" s="5"/>
      <c r="AF229" s="5"/>
      <c r="AG229" s="5"/>
      <c r="AI229" s="4"/>
    </row>
    <row r="230" spans="1:35" x14ac:dyDescent="0.3">
      <c r="A230" s="7">
        <v>43419</v>
      </c>
      <c r="B230" s="1" t="s">
        <v>6</v>
      </c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W230" s="4"/>
      <c r="X230" s="4"/>
      <c r="Y230" s="4"/>
      <c r="Z230" s="4"/>
      <c r="AA230" s="60"/>
      <c r="AB230" s="87">
        <f>VLOOKUP(A230,[2]!DailyRoster,25,FALSE)</f>
        <v>0</v>
      </c>
      <c r="AC230" s="5"/>
      <c r="AD230" s="5"/>
      <c r="AE230" s="5"/>
      <c r="AF230" s="5"/>
      <c r="AG230" s="5"/>
      <c r="AI230" s="4"/>
    </row>
    <row r="231" spans="1:35" x14ac:dyDescent="0.3">
      <c r="A231" s="7">
        <v>43420</v>
      </c>
      <c r="B231" s="1" t="s">
        <v>2</v>
      </c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W231" s="4"/>
      <c r="X231" s="4"/>
      <c r="Y231" s="4"/>
      <c r="Z231" s="4"/>
      <c r="AA231" s="60"/>
      <c r="AB231" s="87">
        <f>VLOOKUP(A231,[2]!DailyRoster,25,FALSE)</f>
        <v>0</v>
      </c>
      <c r="AC231" s="5"/>
      <c r="AD231" s="5"/>
      <c r="AE231" s="5"/>
      <c r="AF231" s="5"/>
      <c r="AG231" s="5"/>
      <c r="AI231" s="4"/>
    </row>
    <row r="232" spans="1:35" x14ac:dyDescent="0.3">
      <c r="A232" s="7">
        <v>43423</v>
      </c>
      <c r="B232" s="1" t="s">
        <v>3</v>
      </c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W232" s="4"/>
      <c r="X232" s="4"/>
      <c r="Y232" s="4"/>
      <c r="Z232" s="4"/>
      <c r="AA232" s="60"/>
      <c r="AB232" s="87">
        <f>VLOOKUP(A232,[2]!DailyRoster,25,FALSE)</f>
        <v>0</v>
      </c>
      <c r="AC232" s="5"/>
      <c r="AD232" s="5"/>
      <c r="AE232" s="5"/>
      <c r="AF232" s="5"/>
      <c r="AG232" s="5"/>
      <c r="AI232" s="4"/>
    </row>
    <row r="233" spans="1:35" x14ac:dyDescent="0.3">
      <c r="A233" s="7">
        <v>43424</v>
      </c>
      <c r="B233" s="1" t="s">
        <v>4</v>
      </c>
      <c r="C233" s="2"/>
      <c r="D233" s="2"/>
      <c r="E233" s="2"/>
      <c r="F233" s="3"/>
      <c r="G233" s="2"/>
      <c r="H233" s="2"/>
      <c r="I233" s="3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W233" s="4"/>
      <c r="X233" s="4"/>
      <c r="Y233" s="4"/>
      <c r="Z233" s="4"/>
      <c r="AA233" s="60"/>
      <c r="AB233" s="87">
        <f>VLOOKUP(A233,[2]!DailyRoster,25,FALSE)</f>
        <v>0</v>
      </c>
      <c r="AC233" s="5"/>
      <c r="AD233" s="5"/>
      <c r="AE233" s="5"/>
      <c r="AF233" s="5"/>
      <c r="AG233" s="5"/>
      <c r="AI233" s="4"/>
    </row>
    <row r="234" spans="1:35" x14ac:dyDescent="0.3">
      <c r="A234" s="7">
        <v>43425</v>
      </c>
      <c r="B234" s="1" t="s">
        <v>5</v>
      </c>
      <c r="C234" s="2"/>
      <c r="D234" s="2"/>
      <c r="E234" s="2"/>
      <c r="F234" s="3"/>
      <c r="G234" s="2"/>
      <c r="H234" s="2"/>
      <c r="I234" s="3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W234" s="4"/>
      <c r="X234" s="4"/>
      <c r="Y234" s="4"/>
      <c r="Z234" s="4"/>
      <c r="AA234" s="60"/>
      <c r="AB234" s="87">
        <f>VLOOKUP(A234,[2]!DailyRoster,25,FALSE)</f>
        <v>0</v>
      </c>
      <c r="AC234" s="5"/>
      <c r="AD234" s="5"/>
      <c r="AE234" s="5"/>
      <c r="AF234" s="5"/>
      <c r="AG234" s="5"/>
      <c r="AI234" s="4"/>
    </row>
    <row r="235" spans="1:35" x14ac:dyDescent="0.3">
      <c r="A235" s="7">
        <v>43426</v>
      </c>
      <c r="B235" s="1" t="s">
        <v>6</v>
      </c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W235" s="4"/>
      <c r="X235" s="4"/>
      <c r="Y235" s="4"/>
      <c r="Z235" s="4"/>
      <c r="AA235" s="60"/>
      <c r="AB235" s="87">
        <f>VLOOKUP(A235,[2]!DailyRoster,25,FALSE)</f>
        <v>0</v>
      </c>
      <c r="AC235" s="5"/>
      <c r="AD235" s="5"/>
      <c r="AE235" s="5"/>
      <c r="AF235" s="5"/>
      <c r="AG235" s="5"/>
      <c r="AI235" s="4"/>
    </row>
    <row r="236" spans="1:35" x14ac:dyDescent="0.3">
      <c r="A236" s="7">
        <v>43427</v>
      </c>
      <c r="B236" s="1" t="s">
        <v>2</v>
      </c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W236" s="4"/>
      <c r="X236" s="4"/>
      <c r="Y236" s="4"/>
      <c r="Z236" s="4"/>
      <c r="AA236" s="60"/>
      <c r="AB236" s="87">
        <f>VLOOKUP(A236,[2]!DailyRoster,25,FALSE)</f>
        <v>0</v>
      </c>
      <c r="AC236" s="5"/>
      <c r="AD236" s="5"/>
      <c r="AE236" s="5"/>
      <c r="AF236" s="5"/>
      <c r="AG236" s="5"/>
      <c r="AI236" s="4"/>
    </row>
    <row r="237" spans="1:35" x14ac:dyDescent="0.3">
      <c r="A237" s="7">
        <v>43430</v>
      </c>
      <c r="B237" s="1" t="s">
        <v>3</v>
      </c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W237" s="4"/>
      <c r="X237" s="4"/>
      <c r="Y237" s="4"/>
      <c r="Z237" s="4"/>
      <c r="AA237" s="60"/>
      <c r="AB237" s="87">
        <f>VLOOKUP(A237,[2]!DailyRoster,25,FALSE)</f>
        <v>0</v>
      </c>
      <c r="AC237" s="5"/>
      <c r="AD237" s="5"/>
      <c r="AE237" s="5"/>
      <c r="AF237" s="5"/>
      <c r="AG237" s="5"/>
      <c r="AI237" s="4"/>
    </row>
    <row r="238" spans="1:35" x14ac:dyDescent="0.3">
      <c r="A238" s="7">
        <v>43431</v>
      </c>
      <c r="B238" s="1" t="s">
        <v>4</v>
      </c>
      <c r="C238" s="2"/>
      <c r="D238" s="2"/>
      <c r="E238" s="2"/>
      <c r="F238" s="3"/>
      <c r="G238" s="2"/>
      <c r="H238" s="2"/>
      <c r="I238" s="3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W238" s="4"/>
      <c r="X238" s="4"/>
      <c r="Y238" s="4"/>
      <c r="Z238" s="4"/>
      <c r="AA238" s="60"/>
      <c r="AB238" s="87">
        <f>VLOOKUP(A238,[2]!DailyRoster,25,FALSE)</f>
        <v>0</v>
      </c>
      <c r="AC238" s="5"/>
      <c r="AD238" s="5"/>
      <c r="AE238" s="5"/>
      <c r="AF238" s="5"/>
      <c r="AG238" s="5"/>
      <c r="AI238" s="4"/>
    </row>
    <row r="239" spans="1:35" x14ac:dyDescent="0.3">
      <c r="A239" s="7">
        <v>43432</v>
      </c>
      <c r="B239" s="1" t="s">
        <v>5</v>
      </c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W239" s="4"/>
      <c r="X239" s="4"/>
      <c r="Y239" s="4"/>
      <c r="Z239" s="4"/>
      <c r="AA239" s="60"/>
      <c r="AB239" s="87">
        <f>VLOOKUP(A239,[2]!DailyRoster,25,FALSE)</f>
        <v>0</v>
      </c>
      <c r="AC239" s="5"/>
      <c r="AD239" s="5"/>
      <c r="AE239" s="5"/>
      <c r="AF239" s="5"/>
      <c r="AG239" s="5"/>
      <c r="AI239" s="4"/>
    </row>
    <row r="240" spans="1:35" x14ac:dyDescent="0.3">
      <c r="A240" s="7">
        <v>43433</v>
      </c>
      <c r="B240" s="1" t="s">
        <v>6</v>
      </c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W240" s="4"/>
      <c r="X240" s="4"/>
      <c r="Y240" s="4"/>
      <c r="Z240" s="4"/>
      <c r="AA240" s="60"/>
      <c r="AB240" s="87">
        <f>VLOOKUP(A240,[2]!DailyRoster,25,FALSE)</f>
        <v>0</v>
      </c>
      <c r="AC240" s="5"/>
      <c r="AD240" s="5"/>
      <c r="AE240" s="5"/>
      <c r="AF240" s="5"/>
      <c r="AG240" s="5"/>
      <c r="AI240" s="4"/>
    </row>
    <row r="241" spans="1:35" x14ac:dyDescent="0.3">
      <c r="A241" s="7">
        <v>43434</v>
      </c>
      <c r="B241" s="1" t="s">
        <v>2</v>
      </c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W241" s="4"/>
      <c r="X241" s="4"/>
      <c r="Y241" s="4"/>
      <c r="Z241" s="4"/>
      <c r="AA241" s="60"/>
      <c r="AB241" s="87">
        <f>VLOOKUP(A241,[2]!DailyRoster,25,FALSE)</f>
        <v>0</v>
      </c>
      <c r="AC241" s="5"/>
      <c r="AD241" s="5"/>
      <c r="AE241" s="5"/>
      <c r="AF241" s="5"/>
      <c r="AG241" s="5"/>
      <c r="AI241" s="4"/>
    </row>
    <row r="242" spans="1:35" x14ac:dyDescent="0.3">
      <c r="A242" s="7">
        <v>43437</v>
      </c>
      <c r="B242" s="1" t="s">
        <v>3</v>
      </c>
      <c r="C242" s="2" t="s">
        <v>50</v>
      </c>
      <c r="D242" s="2" t="s">
        <v>48</v>
      </c>
      <c r="E242" s="2" t="s">
        <v>73</v>
      </c>
      <c r="F242" s="2" t="s">
        <v>154</v>
      </c>
      <c r="G242" s="2" t="s">
        <v>81</v>
      </c>
      <c r="H242" s="2" t="s">
        <v>80</v>
      </c>
      <c r="I242" s="3" t="s">
        <v>92</v>
      </c>
      <c r="J242" s="2" t="s">
        <v>47</v>
      </c>
      <c r="K242" s="2" t="s">
        <v>63</v>
      </c>
      <c r="L242" s="2" t="s">
        <v>51</v>
      </c>
      <c r="M242" s="3" t="s">
        <v>51</v>
      </c>
      <c r="N242" s="3"/>
      <c r="O242" s="3"/>
      <c r="P242" s="3"/>
      <c r="Q242" s="3" t="s">
        <v>93</v>
      </c>
      <c r="R242" s="3" t="s">
        <v>86</v>
      </c>
      <c r="S242" s="3"/>
      <c r="T242" s="3"/>
      <c r="U242" s="3"/>
      <c r="W242" s="4" t="s">
        <v>51</v>
      </c>
      <c r="X242" s="4"/>
      <c r="Y242" s="4" t="s">
        <v>51</v>
      </c>
      <c r="Z242" s="4" t="s">
        <v>51</v>
      </c>
      <c r="AA242" s="60"/>
      <c r="AB242" s="87">
        <f>VLOOKUP(A242,[2]!DailyRoster,25,FALSE)</f>
        <v>0</v>
      </c>
      <c r="AC242" s="5"/>
      <c r="AD242" s="5"/>
      <c r="AE242" s="5"/>
      <c r="AF242" s="5" t="s">
        <v>46</v>
      </c>
      <c r="AG242" s="5"/>
      <c r="AI242" s="4"/>
    </row>
    <row r="243" spans="1:35" x14ac:dyDescent="0.3">
      <c r="A243" s="7">
        <v>43438</v>
      </c>
      <c r="B243" s="1" t="s">
        <v>4</v>
      </c>
      <c r="C243" s="2" t="s">
        <v>50</v>
      </c>
      <c r="D243" s="2" t="s">
        <v>48</v>
      </c>
      <c r="E243" s="2" t="s">
        <v>73</v>
      </c>
      <c r="F243" s="3" t="s">
        <v>63</v>
      </c>
      <c r="G243" s="2" t="s">
        <v>81</v>
      </c>
      <c r="H243" s="2" t="s">
        <v>80</v>
      </c>
      <c r="I243" s="3" t="s">
        <v>92</v>
      </c>
      <c r="J243" s="2" t="s">
        <v>47</v>
      </c>
      <c r="K243" s="2" t="s">
        <v>90</v>
      </c>
      <c r="L243" s="2" t="s">
        <v>51</v>
      </c>
      <c r="M243" s="3" t="s">
        <v>51</v>
      </c>
      <c r="N243" s="3"/>
      <c r="O243" s="3"/>
      <c r="P243" s="3"/>
      <c r="Q243" s="3" t="s">
        <v>93</v>
      </c>
      <c r="R243" s="3" t="s">
        <v>86</v>
      </c>
      <c r="S243" s="3"/>
      <c r="T243" s="3"/>
      <c r="U243" s="3"/>
      <c r="W243" s="4" t="s">
        <v>51</v>
      </c>
      <c r="X243" s="4"/>
      <c r="Y243" s="4" t="s">
        <v>62</v>
      </c>
      <c r="Z243" s="4" t="s">
        <v>62</v>
      </c>
      <c r="AA243" s="60"/>
      <c r="AB243" s="87">
        <f>VLOOKUP(A243,[2]!DailyRoster,25,FALSE)</f>
        <v>0</v>
      </c>
      <c r="AC243" s="5"/>
      <c r="AD243" s="5"/>
      <c r="AE243" s="5"/>
      <c r="AF243" s="5" t="s">
        <v>46</v>
      </c>
      <c r="AG243" s="5"/>
      <c r="AI243" s="4"/>
    </row>
    <row r="244" spans="1:35" x14ac:dyDescent="0.3">
      <c r="A244" s="7">
        <v>43439</v>
      </c>
      <c r="B244" s="1" t="s">
        <v>5</v>
      </c>
      <c r="C244" s="2" t="s">
        <v>50</v>
      </c>
      <c r="D244" s="2" t="s">
        <v>48</v>
      </c>
      <c r="E244" s="2" t="s">
        <v>73</v>
      </c>
      <c r="F244" s="2" t="s">
        <v>63</v>
      </c>
      <c r="G244" s="2" t="s">
        <v>81</v>
      </c>
      <c r="H244" s="2" t="s">
        <v>80</v>
      </c>
      <c r="I244" s="3" t="s">
        <v>92</v>
      </c>
      <c r="J244" s="2" t="s">
        <v>47</v>
      </c>
      <c r="K244" s="2" t="s">
        <v>64</v>
      </c>
      <c r="L244" s="2" t="s">
        <v>51</v>
      </c>
      <c r="M244" s="3" t="s">
        <v>51</v>
      </c>
      <c r="N244" s="3"/>
      <c r="O244" s="3"/>
      <c r="P244" s="3"/>
      <c r="Q244" s="3" t="s">
        <v>93</v>
      </c>
      <c r="R244" s="3" t="s">
        <v>87</v>
      </c>
      <c r="S244" s="3"/>
      <c r="T244" s="3"/>
      <c r="U244" s="3"/>
      <c r="W244" s="4" t="s">
        <v>51</v>
      </c>
      <c r="X244" s="4"/>
      <c r="Y244" s="4" t="s">
        <v>62</v>
      </c>
      <c r="Z244" s="4" t="s">
        <v>62</v>
      </c>
      <c r="AA244" s="60"/>
      <c r="AB244" s="87">
        <f>VLOOKUP(A244,[2]!DailyRoster,25,FALSE)</f>
        <v>0</v>
      </c>
      <c r="AC244" s="5"/>
      <c r="AD244" s="5"/>
      <c r="AE244" s="5"/>
      <c r="AF244" s="5" t="s">
        <v>46</v>
      </c>
      <c r="AG244" s="5"/>
      <c r="AI244" s="4"/>
    </row>
    <row r="245" spans="1:35" x14ac:dyDescent="0.3">
      <c r="A245" s="7">
        <v>43440</v>
      </c>
      <c r="B245" s="1" t="s">
        <v>6</v>
      </c>
      <c r="C245" s="2" t="s">
        <v>50</v>
      </c>
      <c r="D245" s="2" t="s">
        <v>48</v>
      </c>
      <c r="E245" s="2" t="s">
        <v>73</v>
      </c>
      <c r="F245" s="2" t="s">
        <v>154</v>
      </c>
      <c r="G245" s="2" t="s">
        <v>81</v>
      </c>
      <c r="H245" s="2" t="s">
        <v>80</v>
      </c>
      <c r="I245" s="3" t="s">
        <v>92</v>
      </c>
      <c r="J245" s="2" t="s">
        <v>47</v>
      </c>
      <c r="K245" s="2" t="s">
        <v>83</v>
      </c>
      <c r="L245" s="2" t="s">
        <v>51</v>
      </c>
      <c r="M245" s="3" t="s">
        <v>51</v>
      </c>
      <c r="N245" s="3"/>
      <c r="O245" s="3"/>
      <c r="P245" s="3"/>
      <c r="Q245" s="3" t="s">
        <v>93</v>
      </c>
      <c r="R245" s="3" t="s">
        <v>88</v>
      </c>
      <c r="S245" s="3"/>
      <c r="T245" s="3"/>
      <c r="U245" s="3"/>
      <c r="W245" s="4" t="s">
        <v>51</v>
      </c>
      <c r="X245" s="4"/>
      <c r="Y245" s="4" t="s">
        <v>62</v>
      </c>
      <c r="Z245" s="4" t="s">
        <v>63</v>
      </c>
      <c r="AA245" s="60"/>
      <c r="AB245" s="87">
        <f>VLOOKUP(A245,[2]!DailyRoster,25,FALSE)</f>
        <v>0</v>
      </c>
      <c r="AC245" s="5"/>
      <c r="AD245" s="5"/>
      <c r="AE245" s="5"/>
      <c r="AF245" s="5" t="s">
        <v>46</v>
      </c>
      <c r="AG245" s="5"/>
      <c r="AI245" s="4"/>
    </row>
    <row r="246" spans="1:35" x14ac:dyDescent="0.3">
      <c r="A246" s="7">
        <v>43441</v>
      </c>
      <c r="B246" s="1" t="s">
        <v>2</v>
      </c>
      <c r="C246" s="2" t="s">
        <v>80</v>
      </c>
      <c r="D246" s="2" t="s">
        <v>48</v>
      </c>
      <c r="E246" s="2" t="s">
        <v>73</v>
      </c>
      <c r="F246" s="2" t="s">
        <v>63</v>
      </c>
      <c r="G246" s="2" t="s">
        <v>81</v>
      </c>
      <c r="H246" s="2" t="s">
        <v>79</v>
      </c>
      <c r="I246" s="3" t="s">
        <v>92</v>
      </c>
      <c r="J246" s="2" t="s">
        <v>47</v>
      </c>
      <c r="K246" s="2" t="s">
        <v>83</v>
      </c>
      <c r="L246" s="2" t="s">
        <v>51</v>
      </c>
      <c r="M246" s="3" t="s">
        <v>51</v>
      </c>
      <c r="N246" s="3"/>
      <c r="O246" s="3"/>
      <c r="P246" s="3"/>
      <c r="Q246" s="3" t="s">
        <v>93</v>
      </c>
      <c r="R246" s="3" t="s">
        <v>88</v>
      </c>
      <c r="S246" s="3"/>
      <c r="T246" s="3"/>
      <c r="U246" s="3"/>
      <c r="W246" s="4" t="s">
        <v>51</v>
      </c>
      <c r="X246" s="4"/>
      <c r="Y246" s="4" t="s">
        <v>62</v>
      </c>
      <c r="Z246" s="4" t="s">
        <v>50</v>
      </c>
      <c r="AA246" s="60"/>
      <c r="AB246" s="87">
        <f>VLOOKUP(A246,[2]!DailyRoster,25,FALSE)</f>
        <v>0</v>
      </c>
      <c r="AC246" s="5"/>
      <c r="AD246" s="5" t="s">
        <v>46</v>
      </c>
      <c r="AE246" s="5"/>
      <c r="AF246" s="5"/>
      <c r="AG246" s="5"/>
      <c r="AI246" s="4"/>
    </row>
    <row r="247" spans="1:35" x14ac:dyDescent="0.3">
      <c r="A247" s="7">
        <v>43444</v>
      </c>
      <c r="B247" s="1" t="s">
        <v>3</v>
      </c>
      <c r="C247" s="2" t="s">
        <v>50</v>
      </c>
      <c r="D247" s="2" t="s">
        <v>63</v>
      </c>
      <c r="E247" s="2" t="s">
        <v>73</v>
      </c>
      <c r="F247" s="2" t="s">
        <v>154</v>
      </c>
      <c r="G247" s="2" t="s">
        <v>81</v>
      </c>
      <c r="H247" s="2" t="s">
        <v>80</v>
      </c>
      <c r="I247" s="3" t="s">
        <v>96</v>
      </c>
      <c r="J247" s="2" t="s">
        <v>47</v>
      </c>
      <c r="K247" s="2" t="s">
        <v>84</v>
      </c>
      <c r="L247" s="2" t="s">
        <v>51</v>
      </c>
      <c r="M247" s="3" t="s">
        <v>51</v>
      </c>
      <c r="N247" s="3"/>
      <c r="O247" s="3"/>
      <c r="P247" s="3"/>
      <c r="Q247" s="3"/>
      <c r="R247" s="3" t="s">
        <v>87</v>
      </c>
      <c r="S247" s="3"/>
      <c r="T247" s="3"/>
      <c r="U247" s="3"/>
      <c r="W247" s="4" t="s">
        <v>51</v>
      </c>
      <c r="X247" s="4"/>
      <c r="Y247" s="4" t="s">
        <v>60</v>
      </c>
      <c r="Z247" s="4" t="s">
        <v>82</v>
      </c>
      <c r="AA247" s="60"/>
      <c r="AB247" s="87">
        <f>VLOOKUP(A247,[2]!DailyRoster,25,FALSE)</f>
        <v>0</v>
      </c>
      <c r="AC247" s="5"/>
      <c r="AD247" s="5"/>
      <c r="AE247" s="5"/>
      <c r="AF247" s="5"/>
      <c r="AG247" s="5"/>
      <c r="AI247" s="4"/>
    </row>
    <row r="248" spans="1:35" x14ac:dyDescent="0.3">
      <c r="A248" s="7">
        <v>43445</v>
      </c>
      <c r="B248" s="1" t="s">
        <v>4</v>
      </c>
      <c r="C248" s="2" t="s">
        <v>50</v>
      </c>
      <c r="D248" s="2" t="s">
        <v>48</v>
      </c>
      <c r="E248" s="2" t="s">
        <v>73</v>
      </c>
      <c r="F248" s="3" t="s">
        <v>63</v>
      </c>
      <c r="G248" s="2" t="s">
        <v>81</v>
      </c>
      <c r="H248" s="2" t="s">
        <v>80</v>
      </c>
      <c r="I248" s="3" t="s">
        <v>96</v>
      </c>
      <c r="J248" s="2" t="s">
        <v>47</v>
      </c>
      <c r="K248" s="2" t="s">
        <v>64</v>
      </c>
      <c r="L248" s="2" t="s">
        <v>51</v>
      </c>
      <c r="M248" s="3" t="s">
        <v>51</v>
      </c>
      <c r="N248" s="3"/>
      <c r="O248" s="3"/>
      <c r="P248" s="3"/>
      <c r="Q248" s="3"/>
      <c r="R248" s="3" t="s">
        <v>89</v>
      </c>
      <c r="S248" s="3"/>
      <c r="T248" s="3"/>
      <c r="U248" s="3"/>
      <c r="W248" s="4" t="s">
        <v>51</v>
      </c>
      <c r="X248" s="4"/>
      <c r="Y248" s="4" t="s">
        <v>60</v>
      </c>
      <c r="Z248" s="4" t="s">
        <v>62</v>
      </c>
      <c r="AA248" s="60"/>
      <c r="AB248" s="87">
        <f>VLOOKUP(A248,[2]!DailyRoster,25,FALSE)</f>
        <v>0</v>
      </c>
      <c r="AC248" s="5"/>
      <c r="AD248" s="5"/>
      <c r="AE248" s="5"/>
      <c r="AF248" s="5"/>
      <c r="AG248" s="5"/>
      <c r="AI248" s="4"/>
    </row>
    <row r="249" spans="1:35" x14ac:dyDescent="0.3">
      <c r="A249" s="7">
        <v>43446</v>
      </c>
      <c r="B249" s="1" t="s">
        <v>5</v>
      </c>
      <c r="C249" s="2" t="s">
        <v>50</v>
      </c>
      <c r="D249" s="2" t="s">
        <v>48</v>
      </c>
      <c r="E249" s="2" t="s">
        <v>73</v>
      </c>
      <c r="F249" s="2" t="s">
        <v>63</v>
      </c>
      <c r="G249" s="2" t="s">
        <v>64</v>
      </c>
      <c r="H249" s="2" t="s">
        <v>80</v>
      </c>
      <c r="I249" s="3" t="s">
        <v>96</v>
      </c>
      <c r="J249" s="2" t="s">
        <v>47</v>
      </c>
      <c r="K249" s="2" t="s">
        <v>84</v>
      </c>
      <c r="L249" s="2" t="s">
        <v>51</v>
      </c>
      <c r="M249" s="3" t="s">
        <v>51</v>
      </c>
      <c r="N249" s="3"/>
      <c r="O249" s="3"/>
      <c r="P249" s="3"/>
      <c r="Q249" s="3"/>
      <c r="R249" s="3" t="s">
        <v>89</v>
      </c>
      <c r="S249" s="3"/>
      <c r="T249" s="3"/>
      <c r="U249" s="3"/>
      <c r="W249" s="4" t="s">
        <v>51</v>
      </c>
      <c r="X249" s="4"/>
      <c r="Y249" s="4" t="s">
        <v>60</v>
      </c>
      <c r="Z249" s="4" t="s">
        <v>81</v>
      </c>
      <c r="AA249" s="60"/>
      <c r="AB249" s="87">
        <f>VLOOKUP(A249,[2]!DailyRoster,25,FALSE)</f>
        <v>0</v>
      </c>
      <c r="AC249" s="5"/>
      <c r="AD249" s="5"/>
      <c r="AE249" s="5"/>
      <c r="AF249" s="5"/>
      <c r="AG249" s="5"/>
      <c r="AI249" s="4"/>
    </row>
    <row r="250" spans="1:35" x14ac:dyDescent="0.3">
      <c r="A250" s="7">
        <v>43447</v>
      </c>
      <c r="B250" s="1" t="s">
        <v>6</v>
      </c>
      <c r="C250" s="2" t="s">
        <v>50</v>
      </c>
      <c r="D250" s="2" t="s">
        <v>48</v>
      </c>
      <c r="E250" s="2" t="s">
        <v>63</v>
      </c>
      <c r="F250" s="2" t="s">
        <v>154</v>
      </c>
      <c r="G250" s="2" t="s">
        <v>81</v>
      </c>
      <c r="H250" s="2" t="s">
        <v>71</v>
      </c>
      <c r="I250" s="3" t="s">
        <v>96</v>
      </c>
      <c r="J250" s="2" t="s">
        <v>70</v>
      </c>
      <c r="K250" s="2" t="s">
        <v>72</v>
      </c>
      <c r="L250" s="2" t="s">
        <v>51</v>
      </c>
      <c r="M250" s="3" t="s">
        <v>51</v>
      </c>
      <c r="N250" s="3"/>
      <c r="O250" s="3"/>
      <c r="P250" s="3"/>
      <c r="Q250" s="3"/>
      <c r="R250" s="3" t="s">
        <v>89</v>
      </c>
      <c r="S250" s="3"/>
      <c r="T250" s="3"/>
      <c r="U250" s="3"/>
      <c r="W250" s="4" t="s">
        <v>51</v>
      </c>
      <c r="X250" s="4"/>
      <c r="Y250" s="4" t="s">
        <v>60</v>
      </c>
      <c r="Z250" s="4" t="s">
        <v>94</v>
      </c>
      <c r="AA250" s="60"/>
      <c r="AB250" s="87">
        <f>VLOOKUP(A250,[2]!DailyRoster,25,FALSE)</f>
        <v>0</v>
      </c>
      <c r="AC250" s="5"/>
      <c r="AD250" s="5"/>
      <c r="AE250" s="5"/>
      <c r="AF250" s="5"/>
      <c r="AG250" s="5"/>
      <c r="AI250" s="4"/>
    </row>
    <row r="251" spans="1:35" x14ac:dyDescent="0.3">
      <c r="A251" s="7">
        <v>43448</v>
      </c>
      <c r="B251" s="1" t="s">
        <v>2</v>
      </c>
      <c r="C251" s="2" t="s">
        <v>50</v>
      </c>
      <c r="D251" s="2" t="s">
        <v>48</v>
      </c>
      <c r="E251" s="2" t="s">
        <v>73</v>
      </c>
      <c r="F251" s="2" t="s">
        <v>63</v>
      </c>
      <c r="G251" s="2" t="s">
        <v>81</v>
      </c>
      <c r="H251" s="2" t="s">
        <v>71</v>
      </c>
      <c r="I251" s="3" t="s">
        <v>96</v>
      </c>
      <c r="J251" s="2" t="s">
        <v>47</v>
      </c>
      <c r="K251" s="2" t="s">
        <v>70</v>
      </c>
      <c r="L251" s="2" t="s">
        <v>51</v>
      </c>
      <c r="M251" s="3" t="s">
        <v>51</v>
      </c>
      <c r="N251" s="3"/>
      <c r="O251" s="3"/>
      <c r="P251" s="3"/>
      <c r="Q251" s="3"/>
      <c r="R251" s="3" t="s">
        <v>89</v>
      </c>
      <c r="S251" s="3"/>
      <c r="T251" s="3"/>
      <c r="U251" s="3"/>
      <c r="W251" s="4" t="s">
        <v>51</v>
      </c>
      <c r="X251" s="4"/>
      <c r="Y251" s="4" t="s">
        <v>60</v>
      </c>
      <c r="Z251" s="4" t="s">
        <v>62</v>
      </c>
      <c r="AA251" s="60"/>
      <c r="AB251" s="87">
        <f>VLOOKUP(A251,[2]!DailyRoster,25,FALSE)</f>
        <v>0</v>
      </c>
      <c r="AC251" s="5"/>
      <c r="AD251" s="5"/>
      <c r="AE251" s="5"/>
      <c r="AF251" s="5"/>
      <c r="AG251" s="5"/>
      <c r="AI251" s="4"/>
    </row>
    <row r="252" spans="1:35" x14ac:dyDescent="0.3">
      <c r="A252" s="7">
        <v>43451</v>
      </c>
      <c r="B252" s="1" t="s">
        <v>2</v>
      </c>
      <c r="C252" s="2" t="s">
        <v>50</v>
      </c>
      <c r="D252" s="2" t="s">
        <v>48</v>
      </c>
      <c r="E252" s="2" t="s">
        <v>63</v>
      </c>
      <c r="F252" s="2" t="s">
        <v>154</v>
      </c>
      <c r="G252" s="2" t="s">
        <v>81</v>
      </c>
      <c r="H252" s="2" t="s">
        <v>80</v>
      </c>
      <c r="I252" s="3" t="s">
        <v>95</v>
      </c>
      <c r="J252" s="2" t="s">
        <v>47</v>
      </c>
      <c r="K252" s="2" t="s">
        <v>72</v>
      </c>
      <c r="L252" s="2" t="s">
        <v>100</v>
      </c>
      <c r="M252" s="3" t="s">
        <v>51</v>
      </c>
      <c r="N252" s="3"/>
      <c r="O252" s="3"/>
      <c r="P252" s="3"/>
      <c r="Q252" s="3"/>
      <c r="R252" s="3"/>
      <c r="S252" s="3"/>
      <c r="T252" s="3"/>
      <c r="U252" s="3"/>
      <c r="W252" s="4" t="s">
        <v>51</v>
      </c>
      <c r="X252" s="4"/>
      <c r="Y252" s="4" t="s">
        <v>60</v>
      </c>
      <c r="Z252" s="4" t="s">
        <v>73</v>
      </c>
      <c r="AA252" s="60"/>
      <c r="AB252" s="87">
        <f>VLOOKUP(A252,[2]!DailyRoster,25,FALSE)</f>
        <v>0</v>
      </c>
      <c r="AC252" s="5"/>
      <c r="AD252" s="5"/>
      <c r="AE252" s="5"/>
      <c r="AF252" s="5"/>
      <c r="AG252" s="5"/>
      <c r="AI252" s="4"/>
    </row>
    <row r="253" spans="1:35" x14ac:dyDescent="0.3">
      <c r="A253" s="7">
        <v>43452</v>
      </c>
      <c r="B253" s="1" t="s">
        <v>3</v>
      </c>
      <c r="C253" s="2" t="s">
        <v>50</v>
      </c>
      <c r="D253" s="2" t="s">
        <v>48</v>
      </c>
      <c r="E253" s="2" t="s">
        <v>73</v>
      </c>
      <c r="F253" s="3" t="s">
        <v>63</v>
      </c>
      <c r="G253" s="2" t="s">
        <v>81</v>
      </c>
      <c r="H253" s="2" t="s">
        <v>80</v>
      </c>
      <c r="I253" s="3" t="s">
        <v>95</v>
      </c>
      <c r="J253" s="2" t="s">
        <v>47</v>
      </c>
      <c r="K253" s="2" t="s">
        <v>64</v>
      </c>
      <c r="L253" s="2" t="s">
        <v>51</v>
      </c>
      <c r="M253" s="3" t="s">
        <v>51</v>
      </c>
      <c r="N253" s="3"/>
      <c r="O253" s="3"/>
      <c r="P253" s="3"/>
      <c r="Q253" s="3"/>
      <c r="R253" s="3"/>
      <c r="S253" s="3"/>
      <c r="T253" s="3"/>
      <c r="U253" s="3"/>
      <c r="W253" s="4" t="s">
        <v>51</v>
      </c>
      <c r="X253" s="4"/>
      <c r="Y253" s="4" t="s">
        <v>60</v>
      </c>
      <c r="Z253" s="4" t="s">
        <v>81</v>
      </c>
      <c r="AA253" s="60"/>
      <c r="AB253" s="87">
        <f>VLOOKUP(A253,[2]!DailyRoster,25,FALSE)</f>
        <v>0</v>
      </c>
      <c r="AC253" s="5"/>
      <c r="AD253" s="5"/>
      <c r="AE253" s="5"/>
      <c r="AF253" s="5"/>
      <c r="AG253" s="5"/>
      <c r="AI253" s="4"/>
    </row>
    <row r="254" spans="1:35" x14ac:dyDescent="0.3">
      <c r="A254" s="7">
        <v>43453</v>
      </c>
      <c r="B254" s="1" t="s">
        <v>4</v>
      </c>
      <c r="C254" s="2" t="s">
        <v>50</v>
      </c>
      <c r="D254" s="2" t="s">
        <v>48</v>
      </c>
      <c r="E254" s="2" t="s">
        <v>73</v>
      </c>
      <c r="F254" s="2" t="s">
        <v>63</v>
      </c>
      <c r="G254" s="2" t="s">
        <v>81</v>
      </c>
      <c r="H254" s="2" t="s">
        <v>80</v>
      </c>
      <c r="I254" s="3" t="s">
        <v>95</v>
      </c>
      <c r="J254" s="2" t="s">
        <v>47</v>
      </c>
      <c r="K254" s="2" t="s">
        <v>64</v>
      </c>
      <c r="L254" s="2" t="s">
        <v>51</v>
      </c>
      <c r="M254" s="3" t="s">
        <v>51</v>
      </c>
      <c r="N254" s="3"/>
      <c r="O254" s="3"/>
      <c r="P254" s="3"/>
      <c r="Q254" s="3"/>
      <c r="R254" s="3"/>
      <c r="S254" s="3"/>
      <c r="T254" s="3"/>
      <c r="U254" s="3"/>
      <c r="W254" s="4" t="s">
        <v>51</v>
      </c>
      <c r="X254" s="4"/>
      <c r="Y254" s="4" t="s">
        <v>60</v>
      </c>
      <c r="Z254" s="4" t="s">
        <v>62</v>
      </c>
      <c r="AA254" s="60"/>
      <c r="AB254" s="87">
        <f>VLOOKUP(A254,[2]!DailyRoster,25,FALSE)</f>
        <v>0</v>
      </c>
      <c r="AC254" s="5"/>
      <c r="AD254" s="5"/>
      <c r="AE254" s="5"/>
      <c r="AF254" s="5"/>
      <c r="AG254" s="5"/>
      <c r="AI254" s="4"/>
    </row>
    <row r="255" spans="1:35" x14ac:dyDescent="0.3">
      <c r="A255" s="7">
        <v>43454</v>
      </c>
      <c r="B255" s="1" t="s">
        <v>5</v>
      </c>
      <c r="C255" s="2" t="s">
        <v>50</v>
      </c>
      <c r="D255" s="2" t="s">
        <v>48</v>
      </c>
      <c r="E255" s="2" t="s">
        <v>73</v>
      </c>
      <c r="F255" s="2" t="s">
        <v>154</v>
      </c>
      <c r="G255" s="2" t="s">
        <v>81</v>
      </c>
      <c r="H255" s="2" t="s">
        <v>80</v>
      </c>
      <c r="I255" s="3" t="s">
        <v>95</v>
      </c>
      <c r="J255" s="2" t="s">
        <v>47</v>
      </c>
      <c r="K255" s="2" t="s">
        <v>63</v>
      </c>
      <c r="L255" s="2" t="s">
        <v>51</v>
      </c>
      <c r="M255" s="3" t="s">
        <v>51</v>
      </c>
      <c r="N255" s="3"/>
      <c r="O255" s="3"/>
      <c r="P255" s="3"/>
      <c r="Q255" s="3"/>
      <c r="R255" s="3"/>
      <c r="S255" s="3"/>
      <c r="T255" s="3"/>
      <c r="U255" s="3"/>
      <c r="W255" s="4" t="s">
        <v>51</v>
      </c>
      <c r="X255" s="4"/>
      <c r="Y255" s="4" t="s">
        <v>51</v>
      </c>
      <c r="Z255" s="4" t="s">
        <v>60</v>
      </c>
      <c r="AA255" s="60"/>
      <c r="AB255" s="87">
        <f>VLOOKUP(A255,[2]!DailyRoster,25,FALSE)</f>
        <v>0</v>
      </c>
      <c r="AC255" s="5"/>
      <c r="AD255" s="5"/>
      <c r="AE255" s="5"/>
      <c r="AF255" s="5"/>
      <c r="AG255" s="5"/>
      <c r="AI255" s="4"/>
    </row>
    <row r="256" spans="1:35" x14ac:dyDescent="0.3">
      <c r="A256" s="7">
        <v>43455</v>
      </c>
      <c r="B256" s="1" t="s">
        <v>6</v>
      </c>
      <c r="C256" s="2" t="s">
        <v>50</v>
      </c>
      <c r="D256" s="2" t="s">
        <v>48</v>
      </c>
      <c r="E256" s="2" t="s">
        <v>73</v>
      </c>
      <c r="F256" s="2" t="s">
        <v>63</v>
      </c>
      <c r="G256" s="2" t="s">
        <v>81</v>
      </c>
      <c r="H256" s="2" t="s">
        <v>80</v>
      </c>
      <c r="I256" s="3" t="s">
        <v>95</v>
      </c>
      <c r="J256" s="2" t="s">
        <v>47</v>
      </c>
      <c r="K256" s="2" t="s">
        <v>72</v>
      </c>
      <c r="L256" s="2" t="s">
        <v>51</v>
      </c>
      <c r="M256" s="3" t="s">
        <v>51</v>
      </c>
      <c r="N256" s="3"/>
      <c r="O256" s="3"/>
      <c r="P256" s="3"/>
      <c r="Q256" s="3"/>
      <c r="R256" s="3"/>
      <c r="S256" s="3"/>
      <c r="T256" s="3"/>
      <c r="U256" s="3"/>
      <c r="W256" s="4" t="s">
        <v>51</v>
      </c>
      <c r="X256" s="4"/>
      <c r="Y256" s="4" t="s">
        <v>60</v>
      </c>
      <c r="Z256" s="4" t="s">
        <v>62</v>
      </c>
      <c r="AA256" s="60"/>
      <c r="AB256" s="87">
        <f>VLOOKUP(A256,[2]!DailyRoster,25,FALSE)</f>
        <v>0</v>
      </c>
      <c r="AC256" s="5"/>
      <c r="AD256" s="5"/>
      <c r="AE256" s="5"/>
      <c r="AF256" s="5"/>
      <c r="AG256" s="5"/>
      <c r="AI256" s="4"/>
    </row>
    <row r="257" spans="1:36" x14ac:dyDescent="0.3">
      <c r="A257" s="7">
        <v>43458</v>
      </c>
      <c r="B257" s="1" t="s">
        <v>2</v>
      </c>
      <c r="C257" s="2" t="s">
        <v>50</v>
      </c>
      <c r="D257" s="2" t="s">
        <v>99</v>
      </c>
      <c r="E257" s="2" t="s">
        <v>73</v>
      </c>
      <c r="F257" s="3" t="s">
        <v>63</v>
      </c>
      <c r="G257" s="2" t="s">
        <v>81</v>
      </c>
      <c r="H257" s="2" t="s">
        <v>80</v>
      </c>
      <c r="I257" s="3" t="s">
        <v>106</v>
      </c>
      <c r="J257" s="2" t="s">
        <v>47</v>
      </c>
      <c r="K257" s="2" t="s">
        <v>83</v>
      </c>
      <c r="L257" s="2" t="s">
        <v>51</v>
      </c>
      <c r="M257" s="3" t="s">
        <v>51</v>
      </c>
      <c r="N257" s="3" t="s">
        <v>97</v>
      </c>
      <c r="O257" s="3" t="s">
        <v>98</v>
      </c>
      <c r="P257" s="3"/>
      <c r="Q257" s="3"/>
      <c r="R257" s="3"/>
      <c r="S257" s="3"/>
      <c r="T257" s="3"/>
      <c r="U257" s="3"/>
      <c r="W257" s="4" t="s">
        <v>51</v>
      </c>
      <c r="X257" s="4"/>
      <c r="Y257" s="4" t="s">
        <v>154</v>
      </c>
      <c r="Z257" s="4" t="s">
        <v>62</v>
      </c>
      <c r="AA257" s="60"/>
      <c r="AB257" s="87">
        <f>VLOOKUP(A257,[2]!DailyRoster,25,FALSE)</f>
        <v>0</v>
      </c>
      <c r="AC257" s="5" t="s">
        <v>48</v>
      </c>
      <c r="AD257" s="5"/>
      <c r="AE257" s="5"/>
      <c r="AF257" s="5"/>
      <c r="AG257" s="5"/>
      <c r="AI257" s="4"/>
    </row>
    <row r="258" spans="1:36" x14ac:dyDescent="0.3">
      <c r="A258" s="7">
        <v>43459</v>
      </c>
      <c r="B258" s="1" t="s">
        <v>3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51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W258" s="4" t="s">
        <v>51</v>
      </c>
      <c r="X258" s="4"/>
      <c r="Y258" s="4" t="s">
        <v>62</v>
      </c>
      <c r="Z258" s="4" t="s">
        <v>62</v>
      </c>
      <c r="AA258" s="60"/>
      <c r="AB258" s="87">
        <f>VLOOKUP(A258,[2]!DailyRoster,25,FALSE)</f>
        <v>0</v>
      </c>
      <c r="AC258" s="5" t="s">
        <v>76</v>
      </c>
      <c r="AD258" s="5"/>
      <c r="AE258" s="5"/>
      <c r="AF258" s="5"/>
      <c r="AG258" s="5"/>
      <c r="AI258" s="4" t="s">
        <v>51</v>
      </c>
    </row>
    <row r="259" spans="1:36" x14ac:dyDescent="0.3">
      <c r="A259" s="7">
        <v>43460</v>
      </c>
      <c r="B259" s="1" t="s">
        <v>4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W259" s="4" t="s">
        <v>51</v>
      </c>
      <c r="X259" s="4"/>
      <c r="Y259" s="4" t="s">
        <v>62</v>
      </c>
      <c r="Z259" s="4" t="s">
        <v>62</v>
      </c>
      <c r="AA259" s="60"/>
      <c r="AB259" s="87">
        <f>VLOOKUP(A259,[2]!DailyRoster,25,FALSE)</f>
        <v>0</v>
      </c>
      <c r="AC259" s="5" t="s">
        <v>76</v>
      </c>
      <c r="AD259" s="5"/>
      <c r="AE259" s="5"/>
      <c r="AF259" s="5"/>
      <c r="AG259" s="5"/>
      <c r="AI259" s="4" t="s">
        <v>51</v>
      </c>
    </row>
    <row r="260" spans="1:36" x14ac:dyDescent="0.3">
      <c r="A260" s="7">
        <v>43461</v>
      </c>
      <c r="B260" s="1" t="s">
        <v>5</v>
      </c>
      <c r="C260" s="2" t="s">
        <v>50</v>
      </c>
      <c r="D260" s="2" t="s">
        <v>107</v>
      </c>
      <c r="E260" s="2" t="s">
        <v>73</v>
      </c>
      <c r="F260" s="3" t="s">
        <v>154</v>
      </c>
      <c r="G260" s="2" t="s">
        <v>81</v>
      </c>
      <c r="H260" s="2" t="s">
        <v>63</v>
      </c>
      <c r="I260" s="3" t="s">
        <v>91</v>
      </c>
      <c r="J260" s="2" t="s">
        <v>84</v>
      </c>
      <c r="K260" s="2" t="s">
        <v>83</v>
      </c>
      <c r="L260" s="2" t="s">
        <v>51</v>
      </c>
      <c r="M260" s="3" t="s">
        <v>51</v>
      </c>
      <c r="N260" s="3" t="s">
        <v>97</v>
      </c>
      <c r="O260" s="3" t="s">
        <v>98</v>
      </c>
      <c r="P260" s="3"/>
      <c r="Q260" s="3"/>
      <c r="R260" s="3"/>
      <c r="S260" s="3"/>
      <c r="T260" s="3"/>
      <c r="U260" s="3"/>
      <c r="W260" s="4" t="s">
        <v>51</v>
      </c>
      <c r="X260" s="4"/>
      <c r="Y260" s="4" t="s">
        <v>62</v>
      </c>
      <c r="Z260" s="4" t="s">
        <v>47</v>
      </c>
      <c r="AA260" s="60"/>
      <c r="AB260" s="87">
        <f>VLOOKUP(A260,[2]!DailyRoster,25,FALSE)</f>
        <v>0</v>
      </c>
      <c r="AC260" s="5" t="s">
        <v>48</v>
      </c>
      <c r="AD260" s="5"/>
      <c r="AE260" s="5"/>
      <c r="AF260" s="5"/>
      <c r="AG260" s="5"/>
      <c r="AI260" s="4" t="s">
        <v>51</v>
      </c>
    </row>
    <row r="261" spans="1:36" x14ac:dyDescent="0.3">
      <c r="A261" s="7">
        <v>43462</v>
      </c>
      <c r="B261" s="1" t="s">
        <v>6</v>
      </c>
      <c r="C261" s="2" t="s">
        <v>50</v>
      </c>
      <c r="D261" s="2" t="s">
        <v>99</v>
      </c>
      <c r="E261" s="2" t="s">
        <v>73</v>
      </c>
      <c r="F261" s="3" t="s">
        <v>63</v>
      </c>
      <c r="G261" s="2" t="s">
        <v>81</v>
      </c>
      <c r="H261" s="2" t="s">
        <v>79</v>
      </c>
      <c r="I261" s="3" t="s">
        <v>91</v>
      </c>
      <c r="J261" s="2" t="s">
        <v>47</v>
      </c>
      <c r="K261" s="2" t="s">
        <v>83</v>
      </c>
      <c r="L261" s="2" t="s">
        <v>51</v>
      </c>
      <c r="M261" s="3" t="s">
        <v>51</v>
      </c>
      <c r="N261" s="3" t="s">
        <v>97</v>
      </c>
      <c r="O261" s="3" t="s">
        <v>98</v>
      </c>
      <c r="P261" s="3"/>
      <c r="Q261" s="3"/>
      <c r="R261" s="3"/>
      <c r="S261" s="3"/>
      <c r="T261" s="3"/>
      <c r="U261" s="3"/>
      <c r="W261" s="4" t="s">
        <v>51</v>
      </c>
      <c r="X261" s="4"/>
      <c r="Y261" s="4" t="s">
        <v>62</v>
      </c>
      <c r="Z261" s="4" t="s">
        <v>62</v>
      </c>
      <c r="AA261" s="60"/>
      <c r="AB261" s="87">
        <f>VLOOKUP(A261,[2]!DailyRoster,25,FALSE)</f>
        <v>0</v>
      </c>
      <c r="AC261" s="5" t="s">
        <v>48</v>
      </c>
      <c r="AD261" s="5"/>
      <c r="AE261" s="5"/>
      <c r="AF261" s="5"/>
      <c r="AG261" s="5"/>
      <c r="AI261" s="4" t="s">
        <v>51</v>
      </c>
    </row>
    <row r="262" spans="1:36" x14ac:dyDescent="0.3">
      <c r="A262" s="7">
        <v>43465</v>
      </c>
      <c r="B262" s="1" t="s">
        <v>2</v>
      </c>
      <c r="C262" s="2" t="s">
        <v>50</v>
      </c>
      <c r="D262" s="2" t="s">
        <v>112</v>
      </c>
      <c r="E262" s="2" t="s">
        <v>99</v>
      </c>
      <c r="F262" s="3" t="s">
        <v>154</v>
      </c>
      <c r="G262" s="2" t="s">
        <v>81</v>
      </c>
      <c r="H262" s="2" t="s">
        <v>63</v>
      </c>
      <c r="I262" s="3" t="s">
        <v>108</v>
      </c>
      <c r="J262" s="2" t="s">
        <v>47</v>
      </c>
      <c r="K262" s="2" t="s">
        <v>70</v>
      </c>
      <c r="L262" s="2"/>
      <c r="M262" s="3"/>
      <c r="N262" s="3"/>
      <c r="O262" s="3"/>
      <c r="P262" s="3" t="s">
        <v>51</v>
      </c>
      <c r="Q262" s="3"/>
      <c r="R262" s="3"/>
      <c r="S262" s="3"/>
      <c r="T262" s="3"/>
      <c r="U262" s="86"/>
      <c r="W262" s="4" t="s">
        <v>51</v>
      </c>
      <c r="X262" s="4"/>
      <c r="Y262" s="4" t="s">
        <v>51</v>
      </c>
      <c r="Z262" s="4" t="s">
        <v>51</v>
      </c>
      <c r="AA262" s="60"/>
      <c r="AB262" s="87">
        <f>VLOOKUP(A262,[2]!DailyRoster,25,FALSE)</f>
        <v>0</v>
      </c>
      <c r="AC262" s="5"/>
      <c r="AD262" s="5"/>
      <c r="AE262" s="5"/>
      <c r="AF262" s="5"/>
      <c r="AG262" s="5"/>
      <c r="AI262" s="4"/>
    </row>
    <row r="263" spans="1:36" s="81" customFormat="1" x14ac:dyDescent="0.3">
      <c r="A263" s="77"/>
      <c r="B263" s="78"/>
      <c r="C263" s="79"/>
      <c r="D263" s="79"/>
      <c r="E263" s="79"/>
      <c r="F263" s="79"/>
      <c r="G263" s="79"/>
      <c r="H263" s="79"/>
      <c r="I263" s="80"/>
      <c r="J263" s="79"/>
      <c r="K263" s="79"/>
      <c r="L263" s="79"/>
      <c r="M263" s="80"/>
      <c r="N263" s="80"/>
      <c r="O263" s="80"/>
      <c r="P263" s="80"/>
      <c r="Q263" s="80"/>
      <c r="R263" s="80"/>
      <c r="S263" s="80"/>
      <c r="T263" s="80"/>
      <c r="U263" s="80"/>
      <c r="W263" s="82"/>
      <c r="X263" s="82"/>
      <c r="Y263" s="82"/>
      <c r="Z263" s="82"/>
      <c r="AA263" s="60"/>
      <c r="AB263" s="88"/>
      <c r="AC263" s="82"/>
      <c r="AD263" s="82"/>
      <c r="AE263" s="82"/>
      <c r="AF263" s="82"/>
      <c r="AG263" s="82"/>
      <c r="AH263" s="83"/>
      <c r="AI263" s="82"/>
      <c r="AJ263" s="84"/>
    </row>
    <row r="264" spans="1:36" x14ac:dyDescent="0.3">
      <c r="B264" t="s">
        <v>16</v>
      </c>
    </row>
    <row r="265" spans="1:36" x14ac:dyDescent="0.3">
      <c r="B265" t="s">
        <v>17</v>
      </c>
    </row>
    <row r="266" spans="1:36" x14ac:dyDescent="0.3">
      <c r="B266" t="s">
        <v>18</v>
      </c>
    </row>
    <row r="267" spans="1:36" x14ac:dyDescent="0.3">
      <c r="B267" t="s">
        <v>19</v>
      </c>
    </row>
    <row r="268" spans="1:36" x14ac:dyDescent="0.3">
      <c r="B268" t="s">
        <v>20</v>
      </c>
    </row>
    <row r="269" spans="1:36" x14ac:dyDescent="0.3">
      <c r="B269" t="s">
        <v>21</v>
      </c>
    </row>
    <row r="270" spans="1:36" x14ac:dyDescent="0.3">
      <c r="B270" t="s">
        <v>43</v>
      </c>
    </row>
    <row r="271" spans="1:36" x14ac:dyDescent="0.3">
      <c r="B271" t="s">
        <v>41</v>
      </c>
    </row>
    <row r="272" spans="1:36" x14ac:dyDescent="0.3">
      <c r="B272" t="s">
        <v>42</v>
      </c>
    </row>
    <row r="273" spans="2:2" x14ac:dyDescent="0.3">
      <c r="B273" t="s">
        <v>45</v>
      </c>
    </row>
    <row r="274" spans="2:2" x14ac:dyDescent="0.3">
      <c r="B274" t="s">
        <v>78</v>
      </c>
    </row>
  </sheetData>
  <conditionalFormatting sqref="A1:B1 V1:AI1 AF46:AF59 AH42:AH68 AF68 AD58:AD59 AD60:AF61 L53:L65 Q52:X52 O77:X79 O85:Y91 N69:X76 L69:M79 L85:M96 F85:F115 N92:Y96 L97:Y115 Z88:AA131 AF111:AH139 AG110:AH110 AF69:AH109 J122:J126 L118:X118 J131 F222 F257 A263:AH263 N132:AA133 L119:L131 N126:Y131 M134:AA136 N137:AA222 F118:F156 M119:M222 L260:AA262 D223:AA223 J132:L195 D118:E222 G196:L222 D224:E257 C80:C257 C258:AA259 A136:A262 G224:AA257 AI42:AI263 AC140:AH262 AC42 AC43:AD57 AC62:AF67 AC58:AC61 N45:X45 N119:X125 AC68:AE139 L82:M83 F82:F83 D116:X117 G67 F66:F79 L66:X68 D80:J80 O82:AA83 L80:AA80 D81:AA81 Y85:AA87 D84:AA84 AA51 Z42:AA45 N42:P44 R42:X44 N46:AA50 N53:X65 G118:I195 Y52:AA79">
    <cfRule type="containsText" dxfId="361" priority="692" operator="containsText" text="qq">
      <formula>NOT(ISERROR(SEARCH("qq",A1)))</formula>
    </cfRule>
    <cfRule type="containsText" dxfId="360" priority="693" operator="containsText" text="Public Holiday">
      <formula>NOT(ISERROR(SEARCH("Public Holiday",A1)))</formula>
    </cfRule>
    <cfRule type="containsText" dxfId="359" priority="694" operator="containsText" text="blank">
      <formula>NOT(ISERROR(SEARCH("blank",A1)))</formula>
    </cfRule>
  </conditionalFormatting>
  <conditionalFormatting sqref="C1:U1">
    <cfRule type="containsText" dxfId="358" priority="690" operator="containsText" text="COVER">
      <formula>NOT(ISERROR(SEARCH("COVER",C1)))</formula>
    </cfRule>
    <cfRule type="containsText" dxfId="357" priority="691" operator="containsText" text="blank">
      <formula>NOT(ISERROR(SEARCH("blank",C1)))</formula>
    </cfRule>
  </conditionalFormatting>
  <conditionalFormatting sqref="F224">
    <cfRule type="containsText" dxfId="356" priority="571" operator="containsText" text="qq">
      <formula>NOT(ISERROR(SEARCH("qq",F224)))</formula>
    </cfRule>
    <cfRule type="containsText" dxfId="355" priority="572" operator="containsText" text="Public Holiday">
      <formula>NOT(ISERROR(SEARCH("Public Holiday",F224)))</formula>
    </cfRule>
    <cfRule type="containsText" dxfId="354" priority="573" operator="containsText" text="blank">
      <formula>NOT(ISERROR(SEARCH("blank",F224)))</formula>
    </cfRule>
  </conditionalFormatting>
  <conditionalFormatting sqref="F225:F226">
    <cfRule type="containsText" dxfId="353" priority="568" operator="containsText" text="qq">
      <formula>NOT(ISERROR(SEARCH("qq",F225)))</formula>
    </cfRule>
    <cfRule type="containsText" dxfId="352" priority="569" operator="containsText" text="Public Holiday">
      <formula>NOT(ISERROR(SEARCH("Public Holiday",F225)))</formula>
    </cfRule>
    <cfRule type="containsText" dxfId="351" priority="570" operator="containsText" text="blank">
      <formula>NOT(ISERROR(SEARCH("blank",F225)))</formula>
    </cfRule>
  </conditionalFormatting>
  <conditionalFormatting sqref="A2:A135 L3:L20 L22:L24">
    <cfRule type="containsText" dxfId="350" priority="475" operator="containsText" text="qq">
      <formula>NOT(ISERROR(SEARCH("qq",A2)))</formula>
    </cfRule>
    <cfRule type="containsText" dxfId="349" priority="476" operator="containsText" text="Public Holiday">
      <formula>NOT(ISERROR(SEARCH("Public Holiday",A2)))</formula>
    </cfRule>
    <cfRule type="containsText" dxfId="348" priority="477" operator="containsText" text="blank">
      <formula>NOT(ISERROR(SEARCH("blank",A2)))</formula>
    </cfRule>
  </conditionalFormatting>
  <conditionalFormatting sqref="K52 K31:K40">
    <cfRule type="containsText" dxfId="347" priority="460" operator="containsText" text="qq">
      <formula>NOT(ISERROR(SEARCH("qq",K31)))</formula>
    </cfRule>
    <cfRule type="containsText" dxfId="346" priority="461" operator="containsText" text="Public Holiday">
      <formula>NOT(ISERROR(SEARCH("Public Holiday",K31)))</formula>
    </cfRule>
    <cfRule type="containsText" dxfId="345" priority="462" operator="containsText" text="blank">
      <formula>NOT(ISERROR(SEARCH("blank",K31)))</formula>
    </cfRule>
  </conditionalFormatting>
  <conditionalFormatting sqref="J36:J45">
    <cfRule type="containsText" dxfId="344" priority="448" operator="containsText" text="qq">
      <formula>NOT(ISERROR(SEARCH("qq",J36)))</formula>
    </cfRule>
    <cfRule type="containsText" dxfId="343" priority="449" operator="containsText" text="Public Holiday">
      <formula>NOT(ISERROR(SEARCH("Public Holiday",J36)))</formula>
    </cfRule>
    <cfRule type="containsText" dxfId="342" priority="450" operator="containsText" text="blank">
      <formula>NOT(ISERROR(SEARCH("blank",J36)))</formula>
    </cfRule>
  </conditionalFormatting>
  <conditionalFormatting sqref="M3:AA3 AF3:AI4 AC3:AC36 AD3:AD42 AH5:AI11 AF5:AF45 AG5:AG68 L52 B3:B251 B2:AI2 Y22:Y34 AE3:AE59 F11:G25 G3:K5 C3:E5 H6:K6 F7:F10 E6:F6 E7 D6:D7 I7:K10 M4:X11 G6:G14 E21:H21 Y4:AA22 D8:E20 F26:F31 J11:J35 G52:J52 I11:I20 H7:H27 H29 G26:G45 D51 C6:C79 E66:E79 G53:G66 H53:H79 J53:J79 Z23:AA31 F51:Z51 AB3:AB262 I53:I60">
    <cfRule type="containsText" dxfId="341" priority="472" operator="containsText" text="qq">
      <formula>NOT(ISERROR(SEARCH("qq",B2)))</formula>
    </cfRule>
    <cfRule type="containsText" dxfId="340" priority="473" operator="containsText" text="Public Holiday">
      <formula>NOT(ISERROR(SEARCH("Public Holiday",B2)))</formula>
    </cfRule>
    <cfRule type="containsText" dxfId="339" priority="474" operator="containsText" text="blank">
      <formula>NOT(ISERROR(SEARCH("blank",B2)))</formula>
    </cfRule>
  </conditionalFormatting>
  <conditionalFormatting sqref="F3:F5">
    <cfRule type="containsText" dxfId="338" priority="469" operator="containsText" text="qq">
      <formula>NOT(ISERROR(SEARCH("qq",F3)))</formula>
    </cfRule>
    <cfRule type="containsText" dxfId="337" priority="470" operator="containsText" text="Public Holiday">
      <formula>NOT(ISERROR(SEARCH("Public Holiday",F3)))</formula>
    </cfRule>
    <cfRule type="containsText" dxfId="336" priority="471" operator="containsText" text="blank">
      <formula>NOT(ISERROR(SEARCH("blank",F3)))</formula>
    </cfRule>
  </conditionalFormatting>
  <conditionalFormatting sqref="L25:X26 M22:X24 AH22:AI31 N27:X27 N28:N31 P28:X31 O28:O32 I82:I83 M36:M40 L27:M35 I22:I50 I61:I79 I85:I115">
    <cfRule type="containsText" dxfId="335" priority="463" operator="containsText" text="qq">
      <formula>NOT(ISERROR(SEARCH("qq",I22)))</formula>
    </cfRule>
    <cfRule type="containsText" dxfId="334" priority="464" operator="containsText" text="Public Holiday">
      <formula>NOT(ISERROR(SEARCH("Public Holiday",I22)))</formula>
    </cfRule>
    <cfRule type="containsText" dxfId="333" priority="465" operator="containsText" text="blank">
      <formula>NOT(ISERROR(SEARCH("blank",I22)))</formula>
    </cfRule>
  </conditionalFormatting>
  <conditionalFormatting sqref="AH12:AI21 M12:P15 R12:X15 M16:X20 U21:X21">
    <cfRule type="containsText" dxfId="332" priority="466" operator="containsText" text="qq">
      <formula>NOT(ISERROR(SEARCH("qq",M12)))</formula>
    </cfRule>
    <cfRule type="containsText" dxfId="331" priority="467" operator="containsText" text="Public Holiday">
      <formula>NOT(ISERROR(SEARCH("Public Holiday",M12)))</formula>
    </cfRule>
    <cfRule type="containsText" dxfId="330" priority="468" operator="containsText" text="blank">
      <formula>NOT(ISERROR(SEARCH("blank",M12)))</formula>
    </cfRule>
  </conditionalFormatting>
  <conditionalFormatting sqref="Y35:AA36 Z32:AA34 F32 F35:F45">
    <cfRule type="containsText" dxfId="329" priority="454" operator="containsText" text="qq">
      <formula>NOT(ISERROR(SEARCH("qq",F32)))</formula>
    </cfRule>
    <cfRule type="containsText" dxfId="328" priority="455" operator="containsText" text="Public Holiday">
      <formula>NOT(ISERROR(SEARCH("Public Holiday",F32)))</formula>
    </cfRule>
    <cfRule type="containsText" dxfId="327" priority="456" operator="containsText" text="blank">
      <formula>NOT(ISERROR(SEARCH("blank",F32)))</formula>
    </cfRule>
  </conditionalFormatting>
  <conditionalFormatting sqref="AH32:AI36 N32 P32:X32 N33:X36 Q37:Q39 L36:L50">
    <cfRule type="containsText" dxfId="326" priority="451" operator="containsText" text="qq">
      <formula>NOT(ISERROR(SEARCH("qq",L32)))</formula>
    </cfRule>
    <cfRule type="containsText" dxfId="325" priority="452" operator="containsText" text="Public Holiday">
      <formula>NOT(ISERROR(SEARCH("Public Holiday",L32)))</formula>
    </cfRule>
    <cfRule type="containsText" dxfId="324" priority="453" operator="containsText" text="blank">
      <formula>NOT(ISERROR(SEARCH("blank",L32)))</formula>
    </cfRule>
  </conditionalFormatting>
  <conditionalFormatting sqref="D26:D41">
    <cfRule type="containsText" dxfId="323" priority="421" operator="containsText" text="qq">
      <formula>NOT(ISERROR(SEARCH("qq",D26)))</formula>
    </cfRule>
    <cfRule type="containsText" dxfId="322" priority="422" operator="containsText" text="Public Holiday">
      <formula>NOT(ISERROR(SEARCH("Public Holiday",D26)))</formula>
    </cfRule>
    <cfRule type="containsText" dxfId="321" priority="423" operator="containsText" text="blank">
      <formula>NOT(ISERROR(SEARCH("blank",D26)))</formula>
    </cfRule>
  </conditionalFormatting>
  <conditionalFormatting sqref="Z38:AA41 AA37">
    <cfRule type="containsText" dxfId="320" priority="442" operator="containsText" text="qq">
      <formula>NOT(ISERROR(SEARCH("qq",Z37)))</formula>
    </cfRule>
    <cfRule type="containsText" dxfId="319" priority="443" operator="containsText" text="Public Holiday">
      <formula>NOT(ISERROR(SEARCH("Public Holiday",Z37)))</formula>
    </cfRule>
    <cfRule type="containsText" dxfId="318" priority="444" operator="containsText" text="blank">
      <formula>NOT(ISERROR(SEARCH("blank",Z37)))</formula>
    </cfRule>
  </conditionalFormatting>
  <conditionalFormatting sqref="AC37:AC41 AH37:AI41 M41:M50 N40:X41 N52:P52 M52:M65 N37:P39 R37:X39 Q42:Q44">
    <cfRule type="containsText" dxfId="317" priority="439" operator="containsText" text="qq">
      <formula>NOT(ISERROR(SEARCH("qq",M37)))</formula>
    </cfRule>
    <cfRule type="containsText" dxfId="316" priority="440" operator="containsText" text="Public Holiday">
      <formula>NOT(ISERROR(SEARCH("Public Holiday",M37)))</formula>
    </cfRule>
    <cfRule type="containsText" dxfId="315" priority="441" operator="containsText" text="blank">
      <formula>NOT(ISERROR(SEARCH("blank",M37)))</formula>
    </cfRule>
  </conditionalFormatting>
  <conditionalFormatting sqref="E32:E45 E51:E65">
    <cfRule type="containsText" dxfId="314" priority="424" operator="containsText" text="qq">
      <formula>NOT(ISERROR(SEARCH("qq",E32)))</formula>
    </cfRule>
    <cfRule type="containsText" dxfId="313" priority="425" operator="containsText" text="Public Holiday">
      <formula>NOT(ISERROR(SEARCH("Public Holiday",E32)))</formula>
    </cfRule>
    <cfRule type="containsText" dxfId="312" priority="426" operator="containsText" text="blank">
      <formula>NOT(ISERROR(SEARCH("blank",E32)))</formula>
    </cfRule>
  </conditionalFormatting>
  <conditionalFormatting sqref="H31:H45">
    <cfRule type="containsText" dxfId="311" priority="418" operator="containsText" text="qq">
      <formula>NOT(ISERROR(SEARCH("qq",H31)))</formula>
    </cfRule>
    <cfRule type="containsText" dxfId="310" priority="419" operator="containsText" text="Public Holiday">
      <formula>NOT(ISERROR(SEARCH("Public Holiday",H31)))</formula>
    </cfRule>
    <cfRule type="containsText" dxfId="309" priority="420" operator="containsText" text="blank">
      <formula>NOT(ISERROR(SEARCH("blank",H31)))</formula>
    </cfRule>
  </conditionalFormatting>
  <conditionalFormatting sqref="F33">
    <cfRule type="containsText" dxfId="308" priority="415" operator="containsText" text="qq">
      <formula>NOT(ISERROR(SEARCH("qq",F33)))</formula>
    </cfRule>
    <cfRule type="containsText" dxfId="307" priority="416" operator="containsText" text="Public Holiday">
      <formula>NOT(ISERROR(SEARCH("Public Holiday",F33)))</formula>
    </cfRule>
    <cfRule type="containsText" dxfId="306" priority="417" operator="containsText" text="blank">
      <formula>NOT(ISERROR(SEARCH("blank",F33)))</formula>
    </cfRule>
  </conditionalFormatting>
  <conditionalFormatting sqref="F34">
    <cfRule type="containsText" dxfId="305" priority="412" operator="containsText" text="qq">
      <formula>NOT(ISERROR(SEARCH("qq",F34)))</formula>
    </cfRule>
    <cfRule type="containsText" dxfId="304" priority="413" operator="containsText" text="Public Holiday">
      <formula>NOT(ISERROR(SEARCH("Public Holiday",F34)))</formula>
    </cfRule>
    <cfRule type="containsText" dxfId="303" priority="414" operator="containsText" text="blank">
      <formula>NOT(ISERROR(SEARCH("blank",F34)))</formula>
    </cfRule>
  </conditionalFormatting>
  <conditionalFormatting sqref="D42:D45 D85:D115 D76:D79 D82:D83">
    <cfRule type="containsText" dxfId="302" priority="409" operator="containsText" text="qq">
      <formula>NOT(ISERROR(SEARCH("qq",D42)))</formula>
    </cfRule>
    <cfRule type="containsText" dxfId="301" priority="410" operator="containsText" text="Public Holiday">
      <formula>NOT(ISERROR(SEARCH("Public Holiday",D42)))</formula>
    </cfRule>
    <cfRule type="containsText" dxfId="300" priority="411" operator="containsText" text="blank">
      <formula>NOT(ISERROR(SEARCH("blank",D42)))</formula>
    </cfRule>
  </conditionalFormatting>
  <conditionalFormatting sqref="E85:E115 E82:E83">
    <cfRule type="containsText" dxfId="299" priority="406" operator="containsText" text="qq">
      <formula>NOT(ISERROR(SEARCH("qq",E82)))</formula>
    </cfRule>
    <cfRule type="containsText" dxfId="298" priority="407" operator="containsText" text="Public Holiday">
      <formula>NOT(ISERROR(SEARCH("Public Holiday",E82)))</formula>
    </cfRule>
    <cfRule type="containsText" dxfId="297" priority="408" operator="containsText" text="blank">
      <formula>NOT(ISERROR(SEARCH("blank",E82)))</formula>
    </cfRule>
  </conditionalFormatting>
  <conditionalFormatting sqref="G85:H115 G82:H83 G68:G79 G46:H50">
    <cfRule type="containsText" dxfId="296" priority="403" operator="containsText" text="qq">
      <formula>NOT(ISERROR(SEARCH("qq",G46)))</formula>
    </cfRule>
    <cfRule type="containsText" dxfId="295" priority="404" operator="containsText" text="Public Holiday">
      <formula>NOT(ISERROR(SEARCH("Public Holiday",G46)))</formula>
    </cfRule>
    <cfRule type="containsText" dxfId="294" priority="405" operator="containsText" text="blank">
      <formula>NOT(ISERROR(SEARCH("blank",G46)))</formula>
    </cfRule>
  </conditionalFormatting>
  <conditionalFormatting sqref="K85:K102 K104:K115 K118:K121 K82:K83 K53:K65 K71:K75 K46:K50">
    <cfRule type="containsText" dxfId="293" priority="397" operator="containsText" text="qq">
      <formula>NOT(ISERROR(SEARCH("qq",K46)))</formula>
    </cfRule>
    <cfRule type="containsText" dxfId="292" priority="398" operator="containsText" text="Public Holiday">
      <formula>NOT(ISERROR(SEARCH("Public Holiday",K46)))</formula>
    </cfRule>
    <cfRule type="containsText" dxfId="291" priority="399" operator="containsText" text="blank">
      <formula>NOT(ISERROR(SEARCH("blank",K46)))</formula>
    </cfRule>
  </conditionalFormatting>
  <conditionalFormatting sqref="J85:J89 J91:J115 J82:J83 J46:J50">
    <cfRule type="containsText" dxfId="290" priority="400" operator="containsText" text="qq">
      <formula>NOT(ISERROR(SEARCH("qq",J46)))</formula>
    </cfRule>
    <cfRule type="containsText" dxfId="289" priority="401" operator="containsText" text="Public Holiday">
      <formula>NOT(ISERROR(SEARCH("Public Holiday",J46)))</formula>
    </cfRule>
    <cfRule type="containsText" dxfId="288" priority="402" operator="containsText" text="blank">
      <formula>NOT(ISERROR(SEARCH("blank",J46)))</formula>
    </cfRule>
  </conditionalFormatting>
  <conditionalFormatting sqref="N77:N79 N82:N83 N85:N91">
    <cfRule type="containsText" dxfId="287" priority="394" operator="containsText" text="qq">
      <formula>NOT(ISERROR(SEARCH("qq",N77)))</formula>
    </cfRule>
    <cfRule type="containsText" dxfId="286" priority="395" operator="containsText" text="Public Holiday">
      <formula>NOT(ISERROR(SEARCH("Public Holiday",N77)))</formula>
    </cfRule>
    <cfRule type="containsText" dxfId="285" priority="396" operator="containsText" text="blank">
      <formula>NOT(ISERROR(SEARCH("blank",N77)))</formula>
    </cfRule>
  </conditionalFormatting>
  <conditionalFormatting sqref="J90">
    <cfRule type="containsText" dxfId="284" priority="391" operator="containsText" text="qq">
      <formula>NOT(ISERROR(SEARCH("qq",J90)))</formula>
    </cfRule>
    <cfRule type="containsText" dxfId="283" priority="392" operator="containsText" text="Public Holiday">
      <formula>NOT(ISERROR(SEARCH("Public Holiday",J90)))</formula>
    </cfRule>
    <cfRule type="containsText" dxfId="282" priority="393" operator="containsText" text="blank">
      <formula>NOT(ISERROR(SEARCH("blank",J90)))</formula>
    </cfRule>
  </conditionalFormatting>
  <conditionalFormatting sqref="K103">
    <cfRule type="containsText" dxfId="281" priority="388" operator="containsText" text="qq">
      <formula>NOT(ISERROR(SEARCH("qq",K103)))</formula>
    </cfRule>
    <cfRule type="containsText" dxfId="280" priority="389" operator="containsText" text="Public Holiday">
      <formula>NOT(ISERROR(SEARCH("Public Holiday",K103)))</formula>
    </cfRule>
    <cfRule type="containsText" dxfId="279" priority="390" operator="containsText" text="blank">
      <formula>NOT(ISERROR(SEARCH("blank",K103)))</formula>
    </cfRule>
  </conditionalFormatting>
  <conditionalFormatting sqref="AF110">
    <cfRule type="containsText" dxfId="278" priority="382" operator="containsText" text="qq">
      <formula>NOT(ISERROR(SEARCH("qq",AF110)))</formula>
    </cfRule>
    <cfRule type="containsText" dxfId="277" priority="383" operator="containsText" text="Public Holiday">
      <formula>NOT(ISERROR(SEARCH("Public Holiday",AF110)))</formula>
    </cfRule>
    <cfRule type="containsText" dxfId="276" priority="384" operator="containsText" text="blank">
      <formula>NOT(ISERROR(SEARCH("blank",AF110)))</formula>
    </cfRule>
  </conditionalFormatting>
  <conditionalFormatting sqref="K122:K126">
    <cfRule type="containsText" dxfId="275" priority="379" operator="containsText" text="qq">
      <formula>NOT(ISERROR(SEARCH("qq",K122)))</formula>
    </cfRule>
    <cfRule type="containsText" dxfId="274" priority="380" operator="containsText" text="Public Holiday">
      <formula>NOT(ISERROR(SEARCH("Public Holiday",K122)))</formula>
    </cfRule>
    <cfRule type="containsText" dxfId="273" priority="381" operator="containsText" text="blank">
      <formula>NOT(ISERROR(SEARCH("blank",K122)))</formula>
    </cfRule>
  </conditionalFormatting>
  <conditionalFormatting sqref="J127:J130">
    <cfRule type="containsText" dxfId="272" priority="376" operator="containsText" text="qq">
      <formula>NOT(ISERROR(SEARCH("qq",J127)))</formula>
    </cfRule>
    <cfRule type="containsText" dxfId="271" priority="377" operator="containsText" text="Public Holiday">
      <formula>NOT(ISERROR(SEARCH("Public Holiday",J127)))</formula>
    </cfRule>
    <cfRule type="containsText" dxfId="270" priority="378" operator="containsText" text="blank">
      <formula>NOT(ISERROR(SEARCH("blank",J127)))</formula>
    </cfRule>
  </conditionalFormatting>
  <conditionalFormatting sqref="J121">
    <cfRule type="containsText" dxfId="269" priority="373" operator="containsText" text="qq">
      <formula>NOT(ISERROR(SEARCH("qq",J121)))</formula>
    </cfRule>
    <cfRule type="containsText" dxfId="268" priority="374" operator="containsText" text="Public Holiday">
      <formula>NOT(ISERROR(SEARCH("Public Holiday",J121)))</formula>
    </cfRule>
    <cfRule type="containsText" dxfId="267" priority="375" operator="containsText" text="blank">
      <formula>NOT(ISERROR(SEARCH("blank",J121)))</formula>
    </cfRule>
  </conditionalFormatting>
  <conditionalFormatting sqref="J118:J120">
    <cfRule type="containsText" dxfId="266" priority="370" operator="containsText" text="qq">
      <formula>NOT(ISERROR(SEARCH("qq",J118)))</formula>
    </cfRule>
    <cfRule type="containsText" dxfId="265" priority="371" operator="containsText" text="Public Holiday">
      <formula>NOT(ISERROR(SEARCH("Public Holiday",J118)))</formula>
    </cfRule>
    <cfRule type="containsText" dxfId="264" priority="372" operator="containsText" text="blank">
      <formula>NOT(ISERROR(SEARCH("blank",J118)))</formula>
    </cfRule>
  </conditionalFormatting>
  <conditionalFormatting sqref="K127">
    <cfRule type="containsText" dxfId="263" priority="358" operator="containsText" text="qq">
      <formula>NOT(ISERROR(SEARCH("qq",K127)))</formula>
    </cfRule>
    <cfRule type="containsText" dxfId="262" priority="359" operator="containsText" text="Public Holiday">
      <formula>NOT(ISERROR(SEARCH("Public Holiday",K127)))</formula>
    </cfRule>
    <cfRule type="containsText" dxfId="261" priority="360" operator="containsText" text="blank">
      <formula>NOT(ISERROR(SEARCH("blank",K127)))</formula>
    </cfRule>
  </conditionalFormatting>
  <conditionalFormatting sqref="K128:K129">
    <cfRule type="containsText" dxfId="260" priority="355" operator="containsText" text="qq">
      <formula>NOT(ISERROR(SEARCH("qq",K128)))</formula>
    </cfRule>
    <cfRule type="containsText" dxfId="259" priority="356" operator="containsText" text="Public Holiday">
      <formula>NOT(ISERROR(SEARCH("Public Holiday",K128)))</formula>
    </cfRule>
    <cfRule type="containsText" dxfId="258" priority="357" operator="containsText" text="blank">
      <formula>NOT(ISERROR(SEARCH("blank",K128)))</formula>
    </cfRule>
  </conditionalFormatting>
  <conditionalFormatting sqref="K130">
    <cfRule type="containsText" dxfId="257" priority="349" operator="containsText" text="qq">
      <formula>NOT(ISERROR(SEARCH("qq",K130)))</formula>
    </cfRule>
    <cfRule type="containsText" dxfId="256" priority="350" operator="containsText" text="Public Holiday">
      <formula>NOT(ISERROR(SEARCH("Public Holiday",K130)))</formula>
    </cfRule>
    <cfRule type="containsText" dxfId="255" priority="351" operator="containsText" text="blank">
      <formula>NOT(ISERROR(SEARCH("blank",K130)))</formula>
    </cfRule>
  </conditionalFormatting>
  <conditionalFormatting sqref="K131">
    <cfRule type="containsText" dxfId="254" priority="346" operator="containsText" text="qq">
      <formula>NOT(ISERROR(SEARCH("qq",K131)))</formula>
    </cfRule>
    <cfRule type="containsText" dxfId="253" priority="347" operator="containsText" text="Public Holiday">
      <formula>NOT(ISERROR(SEARCH("Public Holiday",K131)))</formula>
    </cfRule>
    <cfRule type="containsText" dxfId="252" priority="348" operator="containsText" text="blank">
      <formula>NOT(ISERROR(SEARCH("blank",K131)))</formula>
    </cfRule>
  </conditionalFormatting>
  <conditionalFormatting sqref="B252:B256">
    <cfRule type="containsText" dxfId="251" priority="277" operator="containsText" text="qq">
      <formula>NOT(ISERROR(SEARCH("qq",B252)))</formula>
    </cfRule>
    <cfRule type="containsText" dxfId="250" priority="278" operator="containsText" text="Public Holiday">
      <formula>NOT(ISERROR(SEARCH("Public Holiday",B252)))</formula>
    </cfRule>
    <cfRule type="containsText" dxfId="249" priority="279" operator="containsText" text="blank">
      <formula>NOT(ISERROR(SEARCH("blank",B252)))</formula>
    </cfRule>
  </conditionalFormatting>
  <conditionalFormatting sqref="B257:B262">
    <cfRule type="containsText" dxfId="248" priority="274" operator="containsText" text="qq">
      <formula>NOT(ISERROR(SEARCH("qq",B257)))</formula>
    </cfRule>
    <cfRule type="containsText" dxfId="247" priority="275" operator="containsText" text="Public Holiday">
      <formula>NOT(ISERROR(SEARCH("Public Holiday",B257)))</formula>
    </cfRule>
    <cfRule type="containsText" dxfId="246" priority="276" operator="containsText" text="blank">
      <formula>NOT(ISERROR(SEARCH("blank",B257)))</formula>
    </cfRule>
  </conditionalFormatting>
  <conditionalFormatting sqref="C260:K260 H261:I261 H261:H262">
    <cfRule type="containsText" dxfId="245" priority="271" operator="containsText" text="qq">
      <formula>NOT(ISERROR(SEARCH("qq",C260)))</formula>
    </cfRule>
    <cfRule type="containsText" dxfId="244" priority="272" operator="containsText" text="Public Holiday">
      <formula>NOT(ISERROR(SEARCH("Public Holiday",C260)))</formula>
    </cfRule>
    <cfRule type="containsText" dxfId="243" priority="273" operator="containsText" text="blank">
      <formula>NOT(ISERROR(SEARCH("blank",C260)))</formula>
    </cfRule>
  </conditionalFormatting>
  <conditionalFormatting sqref="C261:G262 J261:K261 I262:K262">
    <cfRule type="containsText" dxfId="242" priority="268" operator="containsText" text="qq">
      <formula>NOT(ISERROR(SEARCH("qq",C261)))</formula>
    </cfRule>
    <cfRule type="containsText" dxfId="241" priority="269" operator="containsText" text="Public Holiday">
      <formula>NOT(ISERROR(SEARCH("Public Holiday",C261)))</formula>
    </cfRule>
    <cfRule type="containsText" dxfId="240" priority="270" operator="containsText" text="blank">
      <formula>NOT(ISERROR(SEARCH("blank",C261)))</formula>
    </cfRule>
  </conditionalFormatting>
  <conditionalFormatting sqref="F157:F161">
    <cfRule type="containsText" dxfId="239" priority="265" operator="containsText" text="qq">
      <formula>NOT(ISERROR(SEARCH("qq",F157)))</formula>
    </cfRule>
    <cfRule type="containsText" dxfId="238" priority="266" operator="containsText" text="Public Holiday">
      <formula>NOT(ISERROR(SEARCH("Public Holiday",F157)))</formula>
    </cfRule>
    <cfRule type="containsText" dxfId="237" priority="267" operator="containsText" text="blank">
      <formula>NOT(ISERROR(SEARCH("blank",F157)))</formula>
    </cfRule>
  </conditionalFormatting>
  <conditionalFormatting sqref="F162:F166">
    <cfRule type="containsText" dxfId="236" priority="262" operator="containsText" text="qq">
      <formula>NOT(ISERROR(SEARCH("qq",F162)))</formula>
    </cfRule>
    <cfRule type="containsText" dxfId="235" priority="263" operator="containsText" text="Public Holiday">
      <formula>NOT(ISERROR(SEARCH("Public Holiday",F162)))</formula>
    </cfRule>
    <cfRule type="containsText" dxfId="234" priority="264" operator="containsText" text="blank">
      <formula>NOT(ISERROR(SEARCH("blank",F162)))</formula>
    </cfRule>
  </conditionalFormatting>
  <conditionalFormatting sqref="F167:F171">
    <cfRule type="containsText" dxfId="233" priority="259" operator="containsText" text="qq">
      <formula>NOT(ISERROR(SEARCH("qq",F167)))</formula>
    </cfRule>
    <cfRule type="containsText" dxfId="232" priority="260" operator="containsText" text="Public Holiday">
      <formula>NOT(ISERROR(SEARCH("Public Holiday",F167)))</formula>
    </cfRule>
    <cfRule type="containsText" dxfId="231" priority="261" operator="containsText" text="blank">
      <formula>NOT(ISERROR(SEARCH("blank",F167)))</formula>
    </cfRule>
  </conditionalFormatting>
  <conditionalFormatting sqref="F172:F176">
    <cfRule type="containsText" dxfId="230" priority="256" operator="containsText" text="qq">
      <formula>NOT(ISERROR(SEARCH("qq",F172)))</formula>
    </cfRule>
    <cfRule type="containsText" dxfId="229" priority="257" operator="containsText" text="Public Holiday">
      <formula>NOT(ISERROR(SEARCH("Public Holiday",F172)))</formula>
    </cfRule>
    <cfRule type="containsText" dxfId="228" priority="258" operator="containsText" text="blank">
      <formula>NOT(ISERROR(SEARCH("blank",F172)))</formula>
    </cfRule>
  </conditionalFormatting>
  <conditionalFormatting sqref="F177:F181">
    <cfRule type="containsText" dxfId="227" priority="253" operator="containsText" text="qq">
      <formula>NOT(ISERROR(SEARCH("qq",F177)))</formula>
    </cfRule>
    <cfRule type="containsText" dxfId="226" priority="254" operator="containsText" text="Public Holiday">
      <formula>NOT(ISERROR(SEARCH("Public Holiday",F177)))</formula>
    </cfRule>
    <cfRule type="containsText" dxfId="225" priority="255" operator="containsText" text="blank">
      <formula>NOT(ISERROR(SEARCH("blank",F177)))</formula>
    </cfRule>
  </conditionalFormatting>
  <conditionalFormatting sqref="F182:F186">
    <cfRule type="containsText" dxfId="224" priority="250" operator="containsText" text="qq">
      <formula>NOT(ISERROR(SEARCH("qq",F182)))</formula>
    </cfRule>
    <cfRule type="containsText" dxfId="223" priority="251" operator="containsText" text="Public Holiday">
      <formula>NOT(ISERROR(SEARCH("Public Holiday",F182)))</formula>
    </cfRule>
    <cfRule type="containsText" dxfId="222" priority="252" operator="containsText" text="blank">
      <formula>NOT(ISERROR(SEARCH("blank",F182)))</formula>
    </cfRule>
  </conditionalFormatting>
  <conditionalFormatting sqref="F187:F191">
    <cfRule type="containsText" dxfId="221" priority="247" operator="containsText" text="qq">
      <formula>NOT(ISERROR(SEARCH("qq",F187)))</formula>
    </cfRule>
    <cfRule type="containsText" dxfId="220" priority="248" operator="containsText" text="Public Holiday">
      <formula>NOT(ISERROR(SEARCH("Public Holiday",F187)))</formula>
    </cfRule>
    <cfRule type="containsText" dxfId="219" priority="249" operator="containsText" text="blank">
      <formula>NOT(ISERROR(SEARCH("blank",F187)))</formula>
    </cfRule>
  </conditionalFormatting>
  <conditionalFormatting sqref="F192:F195">
    <cfRule type="containsText" dxfId="218" priority="244" operator="containsText" text="qq">
      <formula>NOT(ISERROR(SEARCH("qq",F192)))</formula>
    </cfRule>
    <cfRule type="containsText" dxfId="217" priority="245" operator="containsText" text="Public Holiday">
      <formula>NOT(ISERROR(SEARCH("Public Holiday",F192)))</formula>
    </cfRule>
    <cfRule type="containsText" dxfId="216" priority="246" operator="containsText" text="blank">
      <formula>NOT(ISERROR(SEARCH("blank",F192)))</formula>
    </cfRule>
  </conditionalFormatting>
  <conditionalFormatting sqref="F196">
    <cfRule type="containsText" dxfId="215" priority="241" operator="containsText" text="qq">
      <formula>NOT(ISERROR(SEARCH("qq",F196)))</formula>
    </cfRule>
    <cfRule type="containsText" dxfId="214" priority="242" operator="containsText" text="Public Holiday">
      <formula>NOT(ISERROR(SEARCH("Public Holiday",F196)))</formula>
    </cfRule>
    <cfRule type="containsText" dxfId="213" priority="243" operator="containsText" text="blank">
      <formula>NOT(ISERROR(SEARCH("blank",F196)))</formula>
    </cfRule>
  </conditionalFormatting>
  <conditionalFormatting sqref="F197:F201">
    <cfRule type="containsText" dxfId="212" priority="238" operator="containsText" text="qq">
      <formula>NOT(ISERROR(SEARCH("qq",F197)))</formula>
    </cfRule>
    <cfRule type="containsText" dxfId="211" priority="239" operator="containsText" text="Public Holiday">
      <formula>NOT(ISERROR(SEARCH("Public Holiday",F197)))</formula>
    </cfRule>
    <cfRule type="containsText" dxfId="210" priority="240" operator="containsText" text="blank">
      <formula>NOT(ISERROR(SEARCH("blank",F197)))</formula>
    </cfRule>
  </conditionalFormatting>
  <conditionalFormatting sqref="F202:F206">
    <cfRule type="containsText" dxfId="209" priority="235" operator="containsText" text="qq">
      <formula>NOT(ISERROR(SEARCH("qq",F202)))</formula>
    </cfRule>
    <cfRule type="containsText" dxfId="208" priority="236" operator="containsText" text="Public Holiday">
      <formula>NOT(ISERROR(SEARCH("Public Holiday",F202)))</formula>
    </cfRule>
    <cfRule type="containsText" dxfId="207" priority="237" operator="containsText" text="blank">
      <formula>NOT(ISERROR(SEARCH("blank",F202)))</formula>
    </cfRule>
  </conditionalFormatting>
  <conditionalFormatting sqref="F207:F211">
    <cfRule type="containsText" dxfId="206" priority="232" operator="containsText" text="qq">
      <formula>NOT(ISERROR(SEARCH("qq",F207)))</formula>
    </cfRule>
    <cfRule type="containsText" dxfId="205" priority="233" operator="containsText" text="Public Holiday">
      <formula>NOT(ISERROR(SEARCH("Public Holiday",F207)))</formula>
    </cfRule>
    <cfRule type="containsText" dxfId="204" priority="234" operator="containsText" text="blank">
      <formula>NOT(ISERROR(SEARCH("blank",F207)))</formula>
    </cfRule>
  </conditionalFormatting>
  <conditionalFormatting sqref="F212:F216">
    <cfRule type="containsText" dxfId="203" priority="229" operator="containsText" text="qq">
      <formula>NOT(ISERROR(SEARCH("qq",F212)))</formula>
    </cfRule>
    <cfRule type="containsText" dxfId="202" priority="230" operator="containsText" text="Public Holiday">
      <formula>NOT(ISERROR(SEARCH("Public Holiday",F212)))</formula>
    </cfRule>
    <cfRule type="containsText" dxfId="201" priority="231" operator="containsText" text="blank">
      <formula>NOT(ISERROR(SEARCH("blank",F212)))</formula>
    </cfRule>
  </conditionalFormatting>
  <conditionalFormatting sqref="F217:F221">
    <cfRule type="containsText" dxfId="200" priority="226" operator="containsText" text="qq">
      <formula>NOT(ISERROR(SEARCH("qq",F217)))</formula>
    </cfRule>
    <cfRule type="containsText" dxfId="199" priority="227" operator="containsText" text="Public Holiday">
      <formula>NOT(ISERROR(SEARCH("Public Holiday",F217)))</formula>
    </cfRule>
    <cfRule type="containsText" dxfId="198" priority="228" operator="containsText" text="blank">
      <formula>NOT(ISERROR(SEARCH("blank",F217)))</formula>
    </cfRule>
  </conditionalFormatting>
  <conditionalFormatting sqref="F227:F231">
    <cfRule type="containsText" dxfId="197" priority="223" operator="containsText" text="qq">
      <formula>NOT(ISERROR(SEARCH("qq",F227)))</formula>
    </cfRule>
    <cfRule type="containsText" dxfId="196" priority="224" operator="containsText" text="Public Holiday">
      <formula>NOT(ISERROR(SEARCH("Public Holiday",F227)))</formula>
    </cfRule>
    <cfRule type="containsText" dxfId="195" priority="225" operator="containsText" text="blank">
      <formula>NOT(ISERROR(SEARCH("blank",F227)))</formula>
    </cfRule>
  </conditionalFormatting>
  <conditionalFormatting sqref="F232 F235:F236">
    <cfRule type="containsText" dxfId="194" priority="220" operator="containsText" text="qq">
      <formula>NOT(ISERROR(SEARCH("qq",F232)))</formula>
    </cfRule>
    <cfRule type="containsText" dxfId="193" priority="221" operator="containsText" text="Public Holiday">
      <formula>NOT(ISERROR(SEARCH("Public Holiday",F232)))</formula>
    </cfRule>
    <cfRule type="containsText" dxfId="192" priority="222" operator="containsText" text="blank">
      <formula>NOT(ISERROR(SEARCH("blank",F232)))</formula>
    </cfRule>
  </conditionalFormatting>
  <conditionalFormatting sqref="F237:F241">
    <cfRule type="containsText" dxfId="191" priority="217" operator="containsText" text="qq">
      <formula>NOT(ISERROR(SEARCH("qq",F237)))</formula>
    </cfRule>
    <cfRule type="containsText" dxfId="190" priority="218" operator="containsText" text="Public Holiday">
      <formula>NOT(ISERROR(SEARCH("Public Holiday",F237)))</formula>
    </cfRule>
    <cfRule type="containsText" dxfId="189" priority="219" operator="containsText" text="blank">
      <formula>NOT(ISERROR(SEARCH("blank",F237)))</formula>
    </cfRule>
  </conditionalFormatting>
  <conditionalFormatting sqref="F242:F246">
    <cfRule type="containsText" dxfId="188" priority="214" operator="containsText" text="qq">
      <formula>NOT(ISERROR(SEARCH("qq",F242)))</formula>
    </cfRule>
    <cfRule type="containsText" dxfId="187" priority="215" operator="containsText" text="Public Holiday">
      <formula>NOT(ISERROR(SEARCH("Public Holiday",F242)))</formula>
    </cfRule>
    <cfRule type="containsText" dxfId="186" priority="216" operator="containsText" text="blank">
      <formula>NOT(ISERROR(SEARCH("blank",F242)))</formula>
    </cfRule>
  </conditionalFormatting>
  <conditionalFormatting sqref="F247:F251">
    <cfRule type="containsText" dxfId="185" priority="211" operator="containsText" text="qq">
      <formula>NOT(ISERROR(SEARCH("qq",F247)))</formula>
    </cfRule>
    <cfRule type="containsText" dxfId="184" priority="212" operator="containsText" text="Public Holiday">
      <formula>NOT(ISERROR(SEARCH("Public Holiday",F247)))</formula>
    </cfRule>
    <cfRule type="containsText" dxfId="183" priority="213" operator="containsText" text="blank">
      <formula>NOT(ISERROR(SEARCH("blank",F247)))</formula>
    </cfRule>
  </conditionalFormatting>
  <conditionalFormatting sqref="F252:F256">
    <cfRule type="containsText" dxfId="182" priority="208" operator="containsText" text="qq">
      <formula>NOT(ISERROR(SEARCH("qq",F252)))</formula>
    </cfRule>
    <cfRule type="containsText" dxfId="181" priority="209" operator="containsText" text="Public Holiday">
      <formula>NOT(ISERROR(SEARCH("Public Holiday",F252)))</formula>
    </cfRule>
    <cfRule type="containsText" dxfId="180" priority="210" operator="containsText" text="blank">
      <formula>NOT(ISERROR(SEARCH("blank",F252)))</formula>
    </cfRule>
  </conditionalFormatting>
  <conditionalFormatting sqref="F233">
    <cfRule type="containsText" dxfId="179" priority="205" operator="containsText" text="qq">
      <formula>NOT(ISERROR(SEARCH("qq",F233)))</formula>
    </cfRule>
    <cfRule type="containsText" dxfId="178" priority="206" operator="containsText" text="Public Holiday">
      <formula>NOT(ISERROR(SEARCH("Public Holiday",F233)))</formula>
    </cfRule>
    <cfRule type="containsText" dxfId="177" priority="207" operator="containsText" text="blank">
      <formula>NOT(ISERROR(SEARCH("blank",F233)))</formula>
    </cfRule>
  </conditionalFormatting>
  <conditionalFormatting sqref="F234">
    <cfRule type="containsText" dxfId="176" priority="202" operator="containsText" text="qq">
      <formula>NOT(ISERROR(SEARCH("qq",F234)))</formula>
    </cfRule>
    <cfRule type="containsText" dxfId="175" priority="203" operator="containsText" text="Public Holiday">
      <formula>NOT(ISERROR(SEARCH("Public Holiday",F234)))</formula>
    </cfRule>
    <cfRule type="containsText" dxfId="174" priority="204" operator="containsText" text="blank">
      <formula>NOT(ISERROR(SEARCH("blank",F234)))</formula>
    </cfRule>
  </conditionalFormatting>
  <conditionalFormatting sqref="Y37">
    <cfRule type="containsText" dxfId="173" priority="199" operator="containsText" text="qq">
      <formula>NOT(ISERROR(SEARCH("qq",Y37)))</formula>
    </cfRule>
    <cfRule type="containsText" dxfId="172" priority="200" operator="containsText" text="Public Holiday">
      <formula>NOT(ISERROR(SEARCH("Public Holiday",Y37)))</formula>
    </cfRule>
    <cfRule type="containsText" dxfId="171" priority="201" operator="containsText" text="blank">
      <formula>NOT(ISERROR(SEARCH("blank",Y37)))</formula>
    </cfRule>
  </conditionalFormatting>
  <conditionalFormatting sqref="Y38">
    <cfRule type="containsText" dxfId="170" priority="196" operator="containsText" text="qq">
      <formula>NOT(ISERROR(SEARCH("qq",Y38)))</formula>
    </cfRule>
    <cfRule type="containsText" dxfId="169" priority="197" operator="containsText" text="Public Holiday">
      <formula>NOT(ISERROR(SEARCH("Public Holiday",Y38)))</formula>
    </cfRule>
    <cfRule type="containsText" dxfId="168" priority="198" operator="containsText" text="blank">
      <formula>NOT(ISERROR(SEARCH("blank",Y38)))</formula>
    </cfRule>
  </conditionalFormatting>
  <conditionalFormatting sqref="Y39">
    <cfRule type="containsText" dxfId="167" priority="193" operator="containsText" text="qq">
      <formula>NOT(ISERROR(SEARCH("qq",Y39)))</formula>
    </cfRule>
    <cfRule type="containsText" dxfId="166" priority="194" operator="containsText" text="Public Holiday">
      <formula>NOT(ISERROR(SEARCH("Public Holiday",Y39)))</formula>
    </cfRule>
    <cfRule type="containsText" dxfId="165" priority="195" operator="containsText" text="blank">
      <formula>NOT(ISERROR(SEARCH("blank",Y39)))</formula>
    </cfRule>
  </conditionalFormatting>
  <conditionalFormatting sqref="Y40">
    <cfRule type="containsText" dxfId="164" priority="190" operator="containsText" text="qq">
      <formula>NOT(ISERROR(SEARCH("qq",Y40)))</formula>
    </cfRule>
    <cfRule type="containsText" dxfId="163" priority="191" operator="containsText" text="Public Holiday">
      <formula>NOT(ISERROR(SEARCH("Public Holiday",Y40)))</formula>
    </cfRule>
    <cfRule type="containsText" dxfId="162" priority="192" operator="containsText" text="blank">
      <formula>NOT(ISERROR(SEARCH("blank",Y40)))</formula>
    </cfRule>
  </conditionalFormatting>
  <conditionalFormatting sqref="Y41">
    <cfRule type="containsText" dxfId="161" priority="187" operator="containsText" text="qq">
      <formula>NOT(ISERROR(SEARCH("qq",Y41)))</formula>
    </cfRule>
    <cfRule type="containsText" dxfId="160" priority="188" operator="containsText" text="Public Holiday">
      <formula>NOT(ISERROR(SEARCH("Public Holiday",Y41)))</formula>
    </cfRule>
    <cfRule type="containsText" dxfId="159" priority="189" operator="containsText" text="blank">
      <formula>NOT(ISERROR(SEARCH("blank",Y41)))</formula>
    </cfRule>
  </conditionalFormatting>
  <conditionalFormatting sqref="Y42">
    <cfRule type="containsText" dxfId="158" priority="184" operator="containsText" text="qq">
      <formula>NOT(ISERROR(SEARCH("qq",Y42)))</formula>
    </cfRule>
    <cfRule type="containsText" dxfId="157" priority="185" operator="containsText" text="Public Holiday">
      <formula>NOT(ISERROR(SEARCH("Public Holiday",Y42)))</formula>
    </cfRule>
    <cfRule type="containsText" dxfId="156" priority="186" operator="containsText" text="blank">
      <formula>NOT(ISERROR(SEARCH("blank",Y42)))</formula>
    </cfRule>
  </conditionalFormatting>
  <conditionalFormatting sqref="Y43">
    <cfRule type="containsText" dxfId="155" priority="181" operator="containsText" text="qq">
      <formula>NOT(ISERROR(SEARCH("qq",Y43)))</formula>
    </cfRule>
    <cfRule type="containsText" dxfId="154" priority="182" operator="containsText" text="Public Holiday">
      <formula>NOT(ISERROR(SEARCH("Public Holiday",Y43)))</formula>
    </cfRule>
    <cfRule type="containsText" dxfId="153" priority="183" operator="containsText" text="blank">
      <formula>NOT(ISERROR(SEARCH("blank",Y43)))</formula>
    </cfRule>
  </conditionalFormatting>
  <conditionalFormatting sqref="Y44">
    <cfRule type="containsText" dxfId="152" priority="178" operator="containsText" text="qq">
      <formula>NOT(ISERROR(SEARCH("qq",Y44)))</formula>
    </cfRule>
    <cfRule type="containsText" dxfId="151" priority="179" operator="containsText" text="Public Holiday">
      <formula>NOT(ISERROR(SEARCH("Public Holiday",Y44)))</formula>
    </cfRule>
    <cfRule type="containsText" dxfId="150" priority="180" operator="containsText" text="blank">
      <formula>NOT(ISERROR(SEARCH("blank",Y44)))</formula>
    </cfRule>
  </conditionalFormatting>
  <conditionalFormatting sqref="Y45">
    <cfRule type="containsText" dxfId="149" priority="175" operator="containsText" text="qq">
      <formula>NOT(ISERROR(SEARCH("qq",Y45)))</formula>
    </cfRule>
    <cfRule type="containsText" dxfId="148" priority="176" operator="containsText" text="Public Holiday">
      <formula>NOT(ISERROR(SEARCH("Public Holiday",Y45)))</formula>
    </cfRule>
    <cfRule type="containsText" dxfId="147" priority="177" operator="containsText" text="blank">
      <formula>NOT(ISERROR(SEARCH("blank",Y45)))</formula>
    </cfRule>
  </conditionalFormatting>
  <conditionalFormatting sqref="Y116">
    <cfRule type="containsText" dxfId="146" priority="172" operator="containsText" text="qq">
      <formula>NOT(ISERROR(SEARCH("qq",Y116)))</formula>
    </cfRule>
    <cfRule type="containsText" dxfId="145" priority="173" operator="containsText" text="Public Holiday">
      <formula>NOT(ISERROR(SEARCH("Public Holiday",Y116)))</formula>
    </cfRule>
    <cfRule type="containsText" dxfId="144" priority="174" operator="containsText" text="blank">
      <formula>NOT(ISERROR(SEARCH("blank",Y116)))</formula>
    </cfRule>
  </conditionalFormatting>
  <conditionalFormatting sqref="Y117">
    <cfRule type="containsText" dxfId="143" priority="169" operator="containsText" text="qq">
      <formula>NOT(ISERROR(SEARCH("qq",Y117)))</formula>
    </cfRule>
    <cfRule type="containsText" dxfId="142" priority="170" operator="containsText" text="Public Holiday">
      <formula>NOT(ISERROR(SEARCH("Public Holiday",Y117)))</formula>
    </cfRule>
    <cfRule type="containsText" dxfId="141" priority="171" operator="containsText" text="blank">
      <formula>NOT(ISERROR(SEARCH("blank",Y117)))</formula>
    </cfRule>
  </conditionalFormatting>
  <conditionalFormatting sqref="Y118">
    <cfRule type="containsText" dxfId="140" priority="166" operator="containsText" text="qq">
      <formula>NOT(ISERROR(SEARCH("qq",Y118)))</formula>
    </cfRule>
    <cfRule type="containsText" dxfId="139" priority="167" operator="containsText" text="Public Holiday">
      <formula>NOT(ISERROR(SEARCH("Public Holiday",Y118)))</formula>
    </cfRule>
    <cfRule type="containsText" dxfId="138" priority="168" operator="containsText" text="blank">
      <formula>NOT(ISERROR(SEARCH("blank",Y118)))</formula>
    </cfRule>
  </conditionalFormatting>
  <conditionalFormatting sqref="Y119">
    <cfRule type="containsText" dxfId="137" priority="163" operator="containsText" text="qq">
      <formula>NOT(ISERROR(SEARCH("qq",Y119)))</formula>
    </cfRule>
    <cfRule type="containsText" dxfId="136" priority="164" operator="containsText" text="Public Holiday">
      <formula>NOT(ISERROR(SEARCH("Public Holiday",Y119)))</formula>
    </cfRule>
    <cfRule type="containsText" dxfId="135" priority="165" operator="containsText" text="blank">
      <formula>NOT(ISERROR(SEARCH("blank",Y119)))</formula>
    </cfRule>
  </conditionalFormatting>
  <conditionalFormatting sqref="Y120">
    <cfRule type="containsText" dxfId="134" priority="160" operator="containsText" text="qq">
      <formula>NOT(ISERROR(SEARCH("qq",Y120)))</formula>
    </cfRule>
    <cfRule type="containsText" dxfId="133" priority="161" operator="containsText" text="Public Holiday">
      <formula>NOT(ISERROR(SEARCH("Public Holiday",Y120)))</formula>
    </cfRule>
    <cfRule type="containsText" dxfId="132" priority="162" operator="containsText" text="blank">
      <formula>NOT(ISERROR(SEARCH("blank",Y120)))</formula>
    </cfRule>
  </conditionalFormatting>
  <conditionalFormatting sqref="Y121">
    <cfRule type="containsText" dxfId="131" priority="157" operator="containsText" text="qq">
      <formula>NOT(ISERROR(SEARCH("qq",Y121)))</formula>
    </cfRule>
    <cfRule type="containsText" dxfId="130" priority="158" operator="containsText" text="Public Holiday">
      <formula>NOT(ISERROR(SEARCH("Public Holiday",Y121)))</formula>
    </cfRule>
    <cfRule type="containsText" dxfId="129" priority="159" operator="containsText" text="blank">
      <formula>NOT(ISERROR(SEARCH("blank",Y121)))</formula>
    </cfRule>
  </conditionalFormatting>
  <conditionalFormatting sqref="Y122">
    <cfRule type="containsText" dxfId="128" priority="154" operator="containsText" text="qq">
      <formula>NOT(ISERROR(SEARCH("qq",Y122)))</formula>
    </cfRule>
    <cfRule type="containsText" dxfId="127" priority="155" operator="containsText" text="Public Holiday">
      <formula>NOT(ISERROR(SEARCH("Public Holiday",Y122)))</formula>
    </cfRule>
    <cfRule type="containsText" dxfId="126" priority="156" operator="containsText" text="blank">
      <formula>NOT(ISERROR(SEARCH("blank",Y122)))</formula>
    </cfRule>
  </conditionalFormatting>
  <conditionalFormatting sqref="Y123">
    <cfRule type="containsText" dxfId="125" priority="151" operator="containsText" text="qq">
      <formula>NOT(ISERROR(SEARCH("qq",Y123)))</formula>
    </cfRule>
    <cfRule type="containsText" dxfId="124" priority="152" operator="containsText" text="Public Holiday">
      <formula>NOT(ISERROR(SEARCH("Public Holiday",Y123)))</formula>
    </cfRule>
    <cfRule type="containsText" dxfId="123" priority="153" operator="containsText" text="blank">
      <formula>NOT(ISERROR(SEARCH("blank",Y123)))</formula>
    </cfRule>
  </conditionalFormatting>
  <conditionalFormatting sqref="Y124">
    <cfRule type="containsText" dxfId="122" priority="148" operator="containsText" text="qq">
      <formula>NOT(ISERROR(SEARCH("qq",Y124)))</formula>
    </cfRule>
    <cfRule type="containsText" dxfId="121" priority="149" operator="containsText" text="Public Holiday">
      <formula>NOT(ISERROR(SEARCH("Public Holiday",Y124)))</formula>
    </cfRule>
    <cfRule type="containsText" dxfId="120" priority="150" operator="containsText" text="blank">
      <formula>NOT(ISERROR(SEARCH("blank",Y124)))</formula>
    </cfRule>
  </conditionalFormatting>
  <conditionalFormatting sqref="Y125">
    <cfRule type="containsText" dxfId="119" priority="145" operator="containsText" text="qq">
      <formula>NOT(ISERROR(SEARCH("qq",Y125)))</formula>
    </cfRule>
    <cfRule type="containsText" dxfId="118" priority="146" operator="containsText" text="Public Holiday">
      <formula>NOT(ISERROR(SEARCH("Public Holiday",Y125)))</formula>
    </cfRule>
    <cfRule type="containsText" dxfId="117" priority="147" operator="containsText" text="blank">
      <formula>NOT(ISERROR(SEARCH("blank",Y125)))</formula>
    </cfRule>
  </conditionalFormatting>
  <conditionalFormatting sqref="E22:E31">
    <cfRule type="containsText" dxfId="116" priority="142" operator="containsText" text="qq">
      <formula>NOT(ISERROR(SEARCH("qq",E22)))</formula>
    </cfRule>
    <cfRule type="containsText" dxfId="115" priority="143" operator="containsText" text="Public Holiday">
      <formula>NOT(ISERROR(SEARCH("Public Holiday",E22)))</formula>
    </cfRule>
    <cfRule type="containsText" dxfId="114" priority="144" operator="containsText" text="blank">
      <formula>NOT(ISERROR(SEARCH("blank",E22)))</formula>
    </cfRule>
  </conditionalFormatting>
  <conditionalFormatting sqref="D22:D25">
    <cfRule type="containsText" dxfId="113" priority="106" operator="containsText" text="qq">
      <formula>NOT(ISERROR(SEARCH("qq",D22)))</formula>
    </cfRule>
    <cfRule type="containsText" dxfId="112" priority="107" operator="containsText" text="Public Holiday">
      <formula>NOT(ISERROR(SEARCH("Public Holiday",D22)))</formula>
    </cfRule>
    <cfRule type="containsText" dxfId="111" priority="108" operator="containsText" text="blank">
      <formula>NOT(ISERROR(SEARCH("blank",D22)))</formula>
    </cfRule>
  </conditionalFormatting>
  <conditionalFormatting sqref="K11:K15">
    <cfRule type="containsText" dxfId="110" priority="103" operator="containsText" text="qq">
      <formula>NOT(ISERROR(SEARCH("qq",K11)))</formula>
    </cfRule>
    <cfRule type="containsText" dxfId="109" priority="104" operator="containsText" text="Public Holiday">
      <formula>NOT(ISERROR(SEARCH("Public Holiday",K11)))</formula>
    </cfRule>
    <cfRule type="containsText" dxfId="108" priority="105" operator="containsText" text="blank">
      <formula>NOT(ISERROR(SEARCH("blank",K11)))</formula>
    </cfRule>
  </conditionalFormatting>
  <conditionalFormatting sqref="K16:K20">
    <cfRule type="containsText" dxfId="107" priority="100" operator="containsText" text="qq">
      <formula>NOT(ISERROR(SEARCH("qq",K16)))</formula>
    </cfRule>
    <cfRule type="containsText" dxfId="106" priority="101" operator="containsText" text="Public Holiday">
      <formula>NOT(ISERROR(SEARCH("Public Holiday",K16)))</formula>
    </cfRule>
    <cfRule type="containsText" dxfId="105" priority="102" operator="containsText" text="blank">
      <formula>NOT(ISERROR(SEARCH("blank",K16)))</formula>
    </cfRule>
  </conditionalFormatting>
  <conditionalFormatting sqref="K22:K30">
    <cfRule type="containsText" dxfId="104" priority="97" operator="containsText" text="qq">
      <formula>NOT(ISERROR(SEARCH("qq",K22)))</formula>
    </cfRule>
    <cfRule type="containsText" dxfId="103" priority="98" operator="containsText" text="Public Holiday">
      <formula>NOT(ISERROR(SEARCH("Public Holiday",K22)))</formula>
    </cfRule>
    <cfRule type="containsText" dxfId="102" priority="99" operator="containsText" text="blank">
      <formula>NOT(ISERROR(SEARCH("blank",K22)))</formula>
    </cfRule>
  </conditionalFormatting>
  <conditionalFormatting sqref="Q12">
    <cfRule type="containsText" dxfId="101" priority="82" operator="containsText" text="qq">
      <formula>NOT(ISERROR(SEARCH("qq",Q12)))</formula>
    </cfRule>
    <cfRule type="containsText" dxfId="100" priority="83" operator="containsText" text="Public Holiday">
      <formula>NOT(ISERROR(SEARCH("Public Holiday",Q12)))</formula>
    </cfRule>
    <cfRule type="containsText" dxfId="99" priority="84" operator="containsText" text="blank">
      <formula>NOT(ISERROR(SEARCH("blank",Q12)))</formula>
    </cfRule>
  </conditionalFormatting>
  <conditionalFormatting sqref="Q13">
    <cfRule type="containsText" dxfId="98" priority="79" operator="containsText" text="qq">
      <formula>NOT(ISERROR(SEARCH("qq",Q13)))</formula>
    </cfRule>
    <cfRule type="containsText" dxfId="97" priority="80" operator="containsText" text="Public Holiday">
      <formula>NOT(ISERROR(SEARCH("Public Holiday",Q13)))</formula>
    </cfRule>
    <cfRule type="containsText" dxfId="96" priority="81" operator="containsText" text="blank">
      <formula>NOT(ISERROR(SEARCH("blank",Q13)))</formula>
    </cfRule>
  </conditionalFormatting>
  <conditionalFormatting sqref="Q14">
    <cfRule type="containsText" dxfId="95" priority="76" operator="containsText" text="qq">
      <formula>NOT(ISERROR(SEARCH("qq",Q14)))</formula>
    </cfRule>
    <cfRule type="containsText" dxfId="94" priority="77" operator="containsText" text="Public Holiday">
      <formula>NOT(ISERROR(SEARCH("Public Holiday",Q14)))</formula>
    </cfRule>
    <cfRule type="containsText" dxfId="93" priority="78" operator="containsText" text="blank">
      <formula>NOT(ISERROR(SEARCH("blank",Q14)))</formula>
    </cfRule>
  </conditionalFormatting>
  <conditionalFormatting sqref="Q15">
    <cfRule type="containsText" dxfId="92" priority="73" operator="containsText" text="qq">
      <formula>NOT(ISERROR(SEARCH("qq",Q15)))</formula>
    </cfRule>
    <cfRule type="containsText" dxfId="91" priority="74" operator="containsText" text="Public Holiday">
      <formula>NOT(ISERROR(SEARCH("Public Holiday",Q15)))</formula>
    </cfRule>
    <cfRule type="containsText" dxfId="90" priority="75" operator="containsText" text="blank">
      <formula>NOT(ISERROR(SEARCH("blank",Q15)))</formula>
    </cfRule>
  </conditionalFormatting>
  <conditionalFormatting sqref="D46:D50 D52:D65">
    <cfRule type="containsText" dxfId="89" priority="70" operator="containsText" text="qq">
      <formula>NOT(ISERROR(SEARCH("qq",D46)))</formula>
    </cfRule>
    <cfRule type="containsText" dxfId="88" priority="71" operator="containsText" text="Public Holiday">
      <formula>NOT(ISERROR(SEARCH("Public Holiday",D46)))</formula>
    </cfRule>
    <cfRule type="containsText" dxfId="87" priority="72" operator="containsText" text="blank">
      <formula>NOT(ISERROR(SEARCH("blank",D46)))</formula>
    </cfRule>
  </conditionalFormatting>
  <conditionalFormatting sqref="D21">
    <cfRule type="containsText" dxfId="86" priority="58" operator="containsText" text="qq">
      <formula>NOT(ISERROR(SEARCH("qq",D21)))</formula>
    </cfRule>
    <cfRule type="containsText" dxfId="85" priority="59" operator="containsText" text="Public Holiday">
      <formula>NOT(ISERROR(SEARCH("Public Holiday",D21)))</formula>
    </cfRule>
    <cfRule type="containsText" dxfId="84" priority="60" operator="containsText" text="blank">
      <formula>NOT(ISERROR(SEARCH("blank",D21)))</formula>
    </cfRule>
  </conditionalFormatting>
  <conditionalFormatting sqref="I21">
    <cfRule type="containsText" dxfId="83" priority="55" operator="containsText" text="qq">
      <formula>NOT(ISERROR(SEARCH("qq",I21)))</formula>
    </cfRule>
    <cfRule type="containsText" dxfId="82" priority="56" operator="containsText" text="Public Holiday">
      <formula>NOT(ISERROR(SEARCH("Public Holiday",I21)))</formula>
    </cfRule>
    <cfRule type="containsText" dxfId="81" priority="57" operator="containsText" text="blank">
      <formula>NOT(ISERROR(SEARCH("blank",I21)))</formula>
    </cfRule>
  </conditionalFormatting>
  <conditionalFormatting sqref="K21:T21">
    <cfRule type="containsText" dxfId="80" priority="52" operator="containsText" text="qq">
      <formula>NOT(ISERROR(SEARCH("qq",K21)))</formula>
    </cfRule>
    <cfRule type="containsText" dxfId="79" priority="53" operator="containsText" text="Public Holiday">
      <formula>NOT(ISERROR(SEARCH("Public Holiday",K21)))</formula>
    </cfRule>
    <cfRule type="containsText" dxfId="78" priority="54" operator="containsText" text="blank">
      <formula>NOT(ISERROR(SEARCH("blank",K21)))</formula>
    </cfRule>
  </conditionalFormatting>
  <conditionalFormatting sqref="K41:K45">
    <cfRule type="containsText" dxfId="77" priority="46" operator="containsText" text="qq">
      <formula>NOT(ISERROR(SEARCH("qq",K41)))</formula>
    </cfRule>
    <cfRule type="containsText" dxfId="76" priority="47" operator="containsText" text="Public Holiday">
      <formula>NOT(ISERROR(SEARCH("Public Holiday",K41)))</formula>
    </cfRule>
    <cfRule type="containsText" dxfId="75" priority="48" operator="containsText" text="blank">
      <formula>NOT(ISERROR(SEARCH("blank",K41)))</formula>
    </cfRule>
  </conditionalFormatting>
  <conditionalFormatting sqref="F46:F50">
    <cfRule type="containsText" dxfId="74" priority="43" operator="containsText" text="qq">
      <formula>NOT(ISERROR(SEARCH("qq",F46)))</formula>
    </cfRule>
    <cfRule type="containsText" dxfId="73" priority="44" operator="containsText" text="Public Holiday">
      <formula>NOT(ISERROR(SEARCH("Public Holiday",F46)))</formula>
    </cfRule>
    <cfRule type="containsText" dxfId="72" priority="45" operator="containsText" text="blank">
      <formula>NOT(ISERROR(SEARCH("blank",F46)))</formula>
    </cfRule>
  </conditionalFormatting>
  <conditionalFormatting sqref="F52:F55">
    <cfRule type="containsText" dxfId="71" priority="40" operator="containsText" text="qq">
      <formula>NOT(ISERROR(SEARCH("qq",F52)))</formula>
    </cfRule>
    <cfRule type="containsText" dxfId="70" priority="41" operator="containsText" text="Public Holiday">
      <formula>NOT(ISERROR(SEARCH("Public Holiday",F52)))</formula>
    </cfRule>
    <cfRule type="containsText" dxfId="69" priority="42" operator="containsText" text="blank">
      <formula>NOT(ISERROR(SEARCH("blank",F52)))</formula>
    </cfRule>
  </conditionalFormatting>
  <conditionalFormatting sqref="F56:F61">
    <cfRule type="containsText" dxfId="68" priority="37" operator="containsText" text="qq">
      <formula>NOT(ISERROR(SEARCH("qq",F56)))</formula>
    </cfRule>
    <cfRule type="containsText" dxfId="67" priority="38" operator="containsText" text="Public Holiday">
      <formula>NOT(ISERROR(SEARCH("Public Holiday",F56)))</formula>
    </cfRule>
    <cfRule type="containsText" dxfId="66" priority="39" operator="containsText" text="blank">
      <formula>NOT(ISERROR(SEARCH("blank",F56)))</formula>
    </cfRule>
  </conditionalFormatting>
  <conditionalFormatting sqref="F62:F65">
    <cfRule type="containsText" dxfId="65" priority="34" operator="containsText" text="qq">
      <formula>NOT(ISERROR(SEARCH("qq",F62)))</formula>
    </cfRule>
    <cfRule type="containsText" dxfId="64" priority="35" operator="containsText" text="Public Holiday">
      <formula>NOT(ISERROR(SEARCH("Public Holiday",F62)))</formula>
    </cfRule>
    <cfRule type="containsText" dxfId="63" priority="36" operator="containsText" text="blank">
      <formula>NOT(ISERROR(SEARCH("blank",F62)))</formula>
    </cfRule>
  </conditionalFormatting>
  <conditionalFormatting sqref="Z37">
    <cfRule type="containsText" dxfId="62" priority="31" operator="containsText" text="qq">
      <formula>NOT(ISERROR(SEARCH("qq",Z37)))</formula>
    </cfRule>
    <cfRule type="containsText" dxfId="61" priority="32" operator="containsText" text="Public Holiday">
      <formula>NOT(ISERROR(SEARCH("Public Holiday",Z37)))</formula>
    </cfRule>
    <cfRule type="containsText" dxfId="60" priority="33" operator="containsText" text="blank">
      <formula>NOT(ISERROR(SEARCH("blank",Z37)))</formula>
    </cfRule>
  </conditionalFormatting>
  <conditionalFormatting sqref="H28">
    <cfRule type="containsText" dxfId="59" priority="28" operator="containsText" text="qq">
      <formula>NOT(ISERROR(SEARCH("qq",H28)))</formula>
    </cfRule>
    <cfRule type="containsText" dxfId="58" priority="29" operator="containsText" text="Public Holiday">
      <formula>NOT(ISERROR(SEARCH("Public Holiday",H28)))</formula>
    </cfRule>
    <cfRule type="containsText" dxfId="57" priority="30" operator="containsText" text="blank">
      <formula>NOT(ISERROR(SEARCH("blank",H28)))</formula>
    </cfRule>
  </conditionalFormatting>
  <conditionalFormatting sqref="H30">
    <cfRule type="containsText" dxfId="56" priority="25" operator="containsText" text="qq">
      <formula>NOT(ISERROR(SEARCH("qq",H30)))</formula>
    </cfRule>
    <cfRule type="containsText" dxfId="55" priority="26" operator="containsText" text="Public Holiday">
      <formula>NOT(ISERROR(SEARCH("Public Holiday",H30)))</formula>
    </cfRule>
    <cfRule type="containsText" dxfId="54" priority="27" operator="containsText" text="blank">
      <formula>NOT(ISERROR(SEARCH("blank",H30)))</formula>
    </cfRule>
  </conditionalFormatting>
  <conditionalFormatting sqref="D66:D71">
    <cfRule type="containsText" dxfId="53" priority="22" operator="containsText" text="qq">
      <formula>NOT(ISERROR(SEARCH("qq",D66)))</formula>
    </cfRule>
    <cfRule type="containsText" dxfId="52" priority="23" operator="containsText" text="Public Holiday">
      <formula>NOT(ISERROR(SEARCH("Public Holiday",D66)))</formula>
    </cfRule>
    <cfRule type="containsText" dxfId="51" priority="24" operator="containsText" text="blank">
      <formula>NOT(ISERROR(SEARCH("blank",D66)))</formula>
    </cfRule>
  </conditionalFormatting>
  <conditionalFormatting sqref="D72:D75">
    <cfRule type="containsText" dxfId="50" priority="19" operator="containsText" text="qq">
      <formula>NOT(ISERROR(SEARCH("qq",D72)))</formula>
    </cfRule>
    <cfRule type="containsText" dxfId="49" priority="20" operator="containsText" text="Public Holiday">
      <formula>NOT(ISERROR(SEARCH("Public Holiday",D72)))</formula>
    </cfRule>
    <cfRule type="containsText" dxfId="48" priority="21" operator="containsText" text="blank">
      <formula>NOT(ISERROR(SEARCH("blank",D72)))</formula>
    </cfRule>
  </conditionalFormatting>
  <conditionalFormatting sqref="K66 K68:K69">
    <cfRule type="containsText" dxfId="47" priority="16" operator="containsText" text="qq">
      <formula>NOT(ISERROR(SEARCH("qq",K66)))</formula>
    </cfRule>
    <cfRule type="containsText" dxfId="46" priority="17" operator="containsText" text="Public Holiday">
      <formula>NOT(ISERROR(SEARCH("Public Holiday",K66)))</formula>
    </cfRule>
    <cfRule type="containsText" dxfId="45" priority="18" operator="containsText" text="blank">
      <formula>NOT(ISERROR(SEARCH("blank",K66)))</formula>
    </cfRule>
  </conditionalFormatting>
  <conditionalFormatting sqref="K76:K80">
    <cfRule type="containsText" dxfId="44" priority="13" operator="containsText" text="qq">
      <formula>NOT(ISERROR(SEARCH("qq",K76)))</formula>
    </cfRule>
    <cfRule type="containsText" dxfId="43" priority="14" operator="containsText" text="Public Holiday">
      <formula>NOT(ISERROR(SEARCH("Public Holiday",K76)))</formula>
    </cfRule>
    <cfRule type="containsText" dxfId="42" priority="15" operator="containsText" text="blank">
      <formula>NOT(ISERROR(SEARCH("blank",K76)))</formula>
    </cfRule>
  </conditionalFormatting>
  <conditionalFormatting sqref="E47">
    <cfRule type="containsText" dxfId="41" priority="10" operator="containsText" text="qq">
      <formula>NOT(ISERROR(SEARCH("qq",E47)))</formula>
    </cfRule>
    <cfRule type="containsText" dxfId="40" priority="11" operator="containsText" text="Public Holiday">
      <formula>NOT(ISERROR(SEARCH("Public Holiday",E47)))</formula>
    </cfRule>
    <cfRule type="containsText" dxfId="39" priority="12" operator="containsText" text="blank">
      <formula>NOT(ISERROR(SEARCH("blank",E47)))</formula>
    </cfRule>
  </conditionalFormatting>
  <conditionalFormatting sqref="E46 E48:E50">
    <cfRule type="containsText" dxfId="38" priority="7" operator="containsText" text="qq">
      <formula>NOT(ISERROR(SEARCH("qq",E46)))</formula>
    </cfRule>
    <cfRule type="containsText" dxfId="37" priority="8" operator="containsText" text="Public Holiday">
      <formula>NOT(ISERROR(SEARCH("Public Holiday",E46)))</formula>
    </cfRule>
    <cfRule type="containsText" dxfId="36" priority="9" operator="containsText" text="blank">
      <formula>NOT(ISERROR(SEARCH("blank",E46)))</formula>
    </cfRule>
  </conditionalFormatting>
  <conditionalFormatting sqref="K67">
    <cfRule type="containsText" dxfId="35" priority="4" operator="containsText" text="qq">
      <formula>NOT(ISERROR(SEARCH("qq",K67)))</formula>
    </cfRule>
    <cfRule type="containsText" dxfId="34" priority="5" operator="containsText" text="Public Holiday">
      <formula>NOT(ISERROR(SEARCH("Public Holiday",K67)))</formula>
    </cfRule>
    <cfRule type="containsText" dxfId="33" priority="6" operator="containsText" text="blank">
      <formula>NOT(ISERROR(SEARCH("blank",K67)))</formula>
    </cfRule>
  </conditionalFormatting>
  <conditionalFormatting sqref="K70">
    <cfRule type="containsText" dxfId="32" priority="1" operator="containsText" text="qq">
      <formula>NOT(ISERROR(SEARCH("qq",K70)))</formula>
    </cfRule>
    <cfRule type="containsText" dxfId="31" priority="2" operator="containsText" text="Public Holiday">
      <formula>NOT(ISERROR(SEARCH("Public Holiday",K70)))</formula>
    </cfRule>
    <cfRule type="containsText" dxfId="30" priority="3" operator="containsText" text="blank">
      <formula>NOT(ISERROR(SEARCH("blank",K70)))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D10" sqref="D10:D11"/>
    </sheetView>
  </sheetViews>
  <sheetFormatPr defaultColWidth="8.75" defaultRowHeight="16.5" x14ac:dyDescent="0.3"/>
  <cols>
    <col min="1" max="1" width="30.87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68"/>
      <c r="C1" s="68"/>
      <c r="D1" s="68"/>
      <c r="E1" s="68"/>
      <c r="F1" s="94" t="s">
        <v>24</v>
      </c>
      <c r="G1" s="95"/>
    </row>
    <row r="2" spans="1:9" ht="54" customHeight="1" x14ac:dyDescent="0.7">
      <c r="A2" s="14"/>
      <c r="B2" s="65"/>
      <c r="C2" s="66">
        <v>2017</v>
      </c>
      <c r="D2" s="67" t="s">
        <v>67</v>
      </c>
      <c r="E2" s="65"/>
      <c r="F2" s="89" t="e">
        <f>'Daily Roster'!#REF!</f>
        <v>#REF!</v>
      </c>
      <c r="G2" s="90"/>
      <c r="H2" s="9"/>
      <c r="I2" s="10"/>
    </row>
    <row r="3" spans="1:9" ht="14.25" customHeight="1" x14ac:dyDescent="0.3">
      <c r="A3" s="14"/>
      <c r="B3" s="11"/>
      <c r="C3" s="17" t="s">
        <v>66</v>
      </c>
      <c r="D3" s="20" t="str">
        <f>UPPER(TEXT(D4,"dddd"))</f>
        <v>THURSDAY</v>
      </c>
      <c r="E3" s="17" t="str">
        <f t="shared" ref="E3:I3" si="0">UPPER(TEXT(E4,"dddd"))</f>
        <v>FRIDAY</v>
      </c>
      <c r="F3" s="23" t="str">
        <f t="shared" si="0"/>
        <v>SATURDAY</v>
      </c>
      <c r="G3" s="24" t="str">
        <f t="shared" si="0"/>
        <v>SUNDAY</v>
      </c>
      <c r="H3" s="43" t="str">
        <f t="shared" si="0"/>
        <v>MONDAY</v>
      </c>
      <c r="I3" s="24" t="str">
        <f t="shared" si="0"/>
        <v>TUESDAY</v>
      </c>
    </row>
    <row r="4" spans="1:9" ht="16.5" customHeight="1" x14ac:dyDescent="0.3">
      <c r="A4" s="26"/>
      <c r="B4" s="28"/>
      <c r="C4" s="50">
        <f t="array" ref="C4:I4">Days+1+DATE(Calendar1Year,Calendar1MonthOption,1)-WEEKDAY(DATE(Calendar1Year,Calendar1MonthOption,1),WeekdayOption)</f>
        <v>42767</v>
      </c>
      <c r="D4" s="51">
        <v>42768</v>
      </c>
      <c r="E4" s="50">
        <v>42769</v>
      </c>
      <c r="F4" s="51">
        <v>42770</v>
      </c>
      <c r="G4" s="52">
        <v>42771</v>
      </c>
      <c r="H4" s="34">
        <v>42772</v>
      </c>
      <c r="I4" s="33">
        <v>42773</v>
      </c>
    </row>
    <row r="5" spans="1:9" x14ac:dyDescent="0.3">
      <c r="A5" s="14" t="str">
        <f>'Daily Roster'!$C$1</f>
        <v>Nest MONASH NEWBORN</v>
      </c>
      <c r="B5" s="6"/>
      <c r="C5" s="47" t="e">
        <f>VLOOKUP(C$4,DailyRoster,3,FALSE)</f>
        <v>#N/A</v>
      </c>
      <c r="D5" s="47" t="e">
        <f>VLOOKUP(D$4,DailyRoster,3,FALSE)</f>
        <v>#N/A</v>
      </c>
      <c r="E5" s="47" t="e">
        <f>VLOOKUP(E$4,DailyRoster,3,FALSE)</f>
        <v>#N/A</v>
      </c>
      <c r="F5" s="47" t="e">
        <f>VLOOKUP(F$4,DailyRoster,3,FALSE)</f>
        <v>#N/A</v>
      </c>
      <c r="G5" s="48" t="e">
        <f>VLOOKUP(G$4,DailyRoster,3,FALSE)</f>
        <v>#N/A</v>
      </c>
      <c r="H5" s="44"/>
      <c r="I5" s="25"/>
    </row>
    <row r="6" spans="1:9" x14ac:dyDescent="0.3">
      <c r="A6" s="14" t="str">
        <f>'Daily Roster'!$D$1</f>
        <v>4A Canopy</v>
      </c>
      <c r="B6" s="6"/>
      <c r="C6" s="47" t="e">
        <f>VLOOKUP(C$4,DailyRoster,4,FALSE)</f>
        <v>#N/A</v>
      </c>
      <c r="D6" s="47" t="e">
        <f>VLOOKUP(D$4,DailyRoster,4,FALSE)</f>
        <v>#N/A</v>
      </c>
      <c r="E6" s="47" t="e">
        <f>VLOOKUP(E$4,DailyRoster,4,FALSE)</f>
        <v>#N/A</v>
      </c>
      <c r="F6" s="47" t="e">
        <f>VLOOKUP(F$4,DailyRoster,4,FALSE)</f>
        <v>#N/A</v>
      </c>
      <c r="G6" s="48" t="e">
        <f>VLOOKUP(G$4,DailyRoster,4,FALSE)</f>
        <v>#N/A</v>
      </c>
      <c r="H6" s="44"/>
      <c r="I6" s="25"/>
    </row>
    <row r="7" spans="1:9" x14ac:dyDescent="0.3">
      <c r="A7" s="14" t="str">
        <f>'Daily Roster'!$E$1</f>
        <v>3A Forest</v>
      </c>
      <c r="B7" s="6"/>
      <c r="C7" s="47" t="e">
        <f>VLOOKUP(C$4,DailyRoster,5,FALSE)</f>
        <v>#N/A</v>
      </c>
      <c r="D7" s="47" t="e">
        <f>VLOOKUP(D$4,DailyRoster,5,FALSE)</f>
        <v>#N/A</v>
      </c>
      <c r="E7" s="47" t="e">
        <f>VLOOKUP(E$4,DailyRoster,5,FALSE)</f>
        <v>#N/A</v>
      </c>
      <c r="F7" s="47" t="e">
        <f>VLOOKUP(F$4,DailyRoster,5,FALSE)</f>
        <v>#N/A</v>
      </c>
      <c r="G7" s="48" t="e">
        <f>VLOOKUP(G$4,DailyRoster,5,FALSE)</f>
        <v>#N/A</v>
      </c>
      <c r="H7" s="44"/>
      <c r="I7" s="25"/>
    </row>
    <row r="8" spans="1:9" x14ac:dyDescent="0.3">
      <c r="A8" s="14" t="str">
        <f>'Daily Roster'!$F$1</f>
        <v>4C Reef Cancer Centre</v>
      </c>
      <c r="B8" s="6"/>
      <c r="C8" s="47" t="e">
        <f>VLOOKUP(C$4,DailyRoster,6,FALSE)</f>
        <v>#N/A</v>
      </c>
      <c r="D8" s="47" t="e">
        <f>VLOOKUP(D$4,DailyRoster,6,FALSE)</f>
        <v>#N/A</v>
      </c>
      <c r="E8" s="47" t="e">
        <f>VLOOKUP(E$4,DailyRoster,6,FALSE)</f>
        <v>#N/A</v>
      </c>
      <c r="F8" s="47" t="e">
        <f>VLOOKUP(F$4,DailyRoster,6,FALSE)</f>
        <v>#N/A</v>
      </c>
      <c r="G8" s="48" t="e">
        <f>VLOOKUP(G$4,DailyRoster,6,FALSE)</f>
        <v>#N/A</v>
      </c>
      <c r="H8" s="44"/>
      <c r="I8" s="25"/>
    </row>
    <row r="9" spans="1:9" x14ac:dyDescent="0.3">
      <c r="A9" s="14" t="str">
        <f>'Daily Roster'!$G$1</f>
        <v xml:space="preserve">MN SUPPORT </v>
      </c>
      <c r="B9" s="6"/>
      <c r="C9" s="47" t="e">
        <f t="shared" ref="C9:I9" si="1">VLOOKUP(C$4,DailyRoster,7,FALSE)</f>
        <v>#N/A</v>
      </c>
      <c r="D9" s="47" t="e">
        <f t="shared" si="1"/>
        <v>#N/A</v>
      </c>
      <c r="E9" s="47" t="e">
        <f t="shared" si="1"/>
        <v>#N/A</v>
      </c>
      <c r="F9" s="47" t="e">
        <f t="shared" si="1"/>
        <v>#N/A</v>
      </c>
      <c r="G9" s="48" t="e">
        <f t="shared" si="1"/>
        <v>#N/A</v>
      </c>
      <c r="H9" s="70" t="e">
        <f t="shared" si="1"/>
        <v>#N/A</v>
      </c>
      <c r="I9" s="47" t="e">
        <f t="shared" si="1"/>
        <v>#N/A</v>
      </c>
    </row>
    <row r="10" spans="1:9" x14ac:dyDescent="0.3">
      <c r="A10" s="14" t="str">
        <f>'Daily Roster'!$I$1</f>
        <v>INTERN 1</v>
      </c>
      <c r="B10" s="6"/>
      <c r="C10" s="47" t="e">
        <f>VLOOKUP(C$4,DailyRoster,8,FALSE)</f>
        <v>#N/A</v>
      </c>
      <c r="D10" s="47" t="e">
        <f>VLOOKUP(D$4,DailyRoster,8,FALSE)</f>
        <v>#N/A</v>
      </c>
      <c r="E10" s="47" t="e">
        <f>VLOOKUP(E$4,DailyRoster,8,FALSE)</f>
        <v>#N/A</v>
      </c>
      <c r="F10" s="47" t="e">
        <f>VLOOKUP(F$4,DailyRoster,8,FALSE)</f>
        <v>#N/A</v>
      </c>
      <c r="G10" s="48" t="e">
        <f>VLOOKUP(G$4,DailyRoster,8,FALSE)</f>
        <v>#N/A</v>
      </c>
      <c r="H10" s="44"/>
      <c r="I10" s="25"/>
    </row>
    <row r="11" spans="1:9" x14ac:dyDescent="0.3">
      <c r="A11" s="14" t="str">
        <f>'Daily Roster'!$J$1</f>
        <v>MCH DISPENSARY MANAGER</v>
      </c>
      <c r="B11" s="6"/>
      <c r="C11" s="47" t="e">
        <f>VLOOKUP(C$4,DailyRoster,9,FALSE)</f>
        <v>#N/A</v>
      </c>
      <c r="D11" s="47" t="e">
        <f>VLOOKUP(D$4,DailyRoster,9,FALSE)</f>
        <v>#N/A</v>
      </c>
      <c r="E11" s="47" t="e">
        <f>VLOOKUP(E$4,DailyRoster,9,FALSE)</f>
        <v>#N/A</v>
      </c>
      <c r="F11" s="47" t="e">
        <f>VLOOKUP(F$4,DailyRoster,9,FALSE)</f>
        <v>#N/A</v>
      </c>
      <c r="G11" s="48" t="e">
        <f>VLOOKUP(G$4,DailyRoster,9,FALSE)</f>
        <v>#N/A</v>
      </c>
      <c r="H11" s="44"/>
      <c r="I11" s="25"/>
    </row>
    <row r="12" spans="1:9" x14ac:dyDescent="0.3">
      <c r="A12" s="14" t="str">
        <f>'Daily Roster'!$K$1</f>
        <v>MCH DISPENSARY</v>
      </c>
      <c r="B12" s="6"/>
      <c r="C12" s="47" t="e">
        <f>VLOOKUP(C$4,DailyRoster,10,FALSE)</f>
        <v>#N/A</v>
      </c>
      <c r="D12" s="47" t="e">
        <f>VLOOKUP(D$4,DailyRoster,10,FALSE)</f>
        <v>#N/A</v>
      </c>
      <c r="E12" s="47" t="e">
        <f>VLOOKUP(E$4,DailyRoster,10,FALSE)</f>
        <v>#N/A</v>
      </c>
      <c r="F12" s="47" t="e">
        <f>VLOOKUP(F$4,DailyRoster,10,FALSE)</f>
        <v>#N/A</v>
      </c>
      <c r="G12" s="48" t="e">
        <f>VLOOKUP(G$4,DailyRoster,10,FALSE)</f>
        <v>#N/A</v>
      </c>
      <c r="H12" s="44"/>
      <c r="I12" s="25"/>
    </row>
    <row r="13" spans="1:9" x14ac:dyDescent="0.3">
      <c r="A13" s="14" t="str">
        <f>'Daily Roster'!$L$1</f>
        <v>MCH ASEPTIC SUITE</v>
      </c>
      <c r="B13" s="6"/>
      <c r="C13" s="47" t="e">
        <f>VLOOKUP(C$4,DailyRoster,11,FALSE)</f>
        <v>#N/A</v>
      </c>
      <c r="D13" s="47" t="e">
        <f>VLOOKUP(D$4,DailyRoster,11,FALSE)</f>
        <v>#N/A</v>
      </c>
      <c r="E13" s="47" t="e">
        <f>VLOOKUP(E$4,DailyRoster,11,FALSE)</f>
        <v>#N/A</v>
      </c>
      <c r="F13" s="47" t="e">
        <f>VLOOKUP(F$4,DailyRoster,11,FALSE)</f>
        <v>#N/A</v>
      </c>
      <c r="G13" s="48" t="e">
        <f>VLOOKUP(G$4,DailyRoster,11,FALSE)</f>
        <v>#N/A</v>
      </c>
      <c r="H13" s="44"/>
      <c r="I13" s="25"/>
    </row>
    <row r="14" spans="1:9" x14ac:dyDescent="0.3">
      <c r="A14" s="14" t="str">
        <f>'Daily Roster'!$M$1</f>
        <v>Associate Deputy Director</v>
      </c>
      <c r="B14" s="6"/>
      <c r="C14" s="47" t="e">
        <f>VLOOKUP(C$4,DailyRoster,12,FALSE)</f>
        <v>#N/A</v>
      </c>
      <c r="D14" s="47" t="e">
        <f>VLOOKUP(D$4,DailyRoster,12,FALSE)</f>
        <v>#N/A</v>
      </c>
      <c r="E14" s="47" t="e">
        <f>VLOOKUP(E$4,DailyRoster,12,FALSE)</f>
        <v>#N/A</v>
      </c>
      <c r="F14" s="47" t="e">
        <f>VLOOKUP(F$4,DailyRoster,12,FALSE)</f>
        <v>#N/A</v>
      </c>
      <c r="G14" s="48" t="e">
        <f>VLOOKUP(G$4,DailyRoster,12,FALSE)</f>
        <v>#N/A</v>
      </c>
      <c r="H14" s="44"/>
      <c r="I14" s="25"/>
    </row>
    <row r="15" spans="1:9" x14ac:dyDescent="0.3">
      <c r="A15" s="14" t="str">
        <f>'Daily Roster'!$N$1</f>
        <v>INTERN 2</v>
      </c>
      <c r="B15" s="6"/>
      <c r="C15" s="47" t="e">
        <f>VLOOKUP(C$4,DailyRoster,13,FALSE)</f>
        <v>#N/A</v>
      </c>
      <c r="D15" s="47" t="e">
        <f>VLOOKUP(D$4,DailyRoster,13,FALSE)</f>
        <v>#N/A</v>
      </c>
      <c r="E15" s="47" t="e">
        <f>VLOOKUP(E$4,DailyRoster,13,FALSE)</f>
        <v>#N/A</v>
      </c>
      <c r="F15" s="47" t="e">
        <f>VLOOKUP(F$4,DailyRoster,13,FALSE)</f>
        <v>#N/A</v>
      </c>
      <c r="G15" s="48" t="e">
        <f>VLOOKUP(G$4,DailyRoster,13,FALSE)</f>
        <v>#N/A</v>
      </c>
      <c r="H15" s="44"/>
      <c r="I15" s="25"/>
    </row>
    <row r="16" spans="1:9" x14ac:dyDescent="0.3">
      <c r="A16" s="14" t="str">
        <f>'Daily Roster'!$O$1</f>
        <v>MCH DISP TRAINING</v>
      </c>
      <c r="B16" s="6"/>
      <c r="C16" s="47" t="e">
        <f>VLOOKUP(C$4,DailyRoster,14,FALSE)</f>
        <v>#N/A</v>
      </c>
      <c r="D16" s="47" t="e">
        <f>VLOOKUP(D$4,DailyRoster,14,FALSE)</f>
        <v>#N/A</v>
      </c>
      <c r="E16" s="47" t="e">
        <f>VLOOKUP(E$4,DailyRoster,14,FALSE)</f>
        <v>#N/A</v>
      </c>
      <c r="F16" s="47" t="e">
        <f>VLOOKUP(F$4,DailyRoster,14,FALSE)</f>
        <v>#N/A</v>
      </c>
      <c r="G16" s="48" t="e">
        <f>VLOOKUP(G$4,DailyRoster,14,FALSE)</f>
        <v>#N/A</v>
      </c>
      <c r="H16" s="44"/>
      <c r="I16" s="25"/>
    </row>
    <row r="17" spans="1:9" x14ac:dyDescent="0.3">
      <c r="A17" s="14" t="str">
        <f>'Daily Roster'!$P$1</f>
        <v>Support</v>
      </c>
      <c r="B17" s="6"/>
      <c r="C17" s="47" t="e">
        <f>VLOOKUP(C$4,DailyRoster,15,FALSE)</f>
        <v>#N/A</v>
      </c>
      <c r="D17" s="47" t="e">
        <f>VLOOKUP(D$4,DailyRoster,15,FALSE)</f>
        <v>#N/A</v>
      </c>
      <c r="E17" s="47" t="e">
        <f>VLOOKUP(E$4,DailyRoster,15,FALSE)</f>
        <v>#N/A</v>
      </c>
      <c r="F17" s="47" t="e">
        <f>VLOOKUP(F$4,DailyRoster,15,FALSE)</f>
        <v>#N/A</v>
      </c>
      <c r="G17" s="48" t="e">
        <f>VLOOKUP(G$4,DailyRoster,15,FALSE)</f>
        <v>#N/A</v>
      </c>
      <c r="H17" s="44"/>
      <c r="I17" s="25"/>
    </row>
    <row r="18" spans="1:9" x14ac:dyDescent="0.3">
      <c r="A18" s="14" t="str">
        <f>'Daily Roster'!$Q$1</f>
        <v>StEP Student</v>
      </c>
      <c r="B18" s="6"/>
      <c r="C18" s="47" t="e">
        <f>VLOOKUP(C$4,DailyRoster,16,FALSE)</f>
        <v>#N/A</v>
      </c>
      <c r="D18" s="47" t="e">
        <f>VLOOKUP(D$4,DailyRoster,16,FALSE)</f>
        <v>#N/A</v>
      </c>
      <c r="E18" s="47" t="e">
        <f>VLOOKUP(E$4,DailyRoster,16,FALSE)</f>
        <v>#N/A</v>
      </c>
      <c r="F18" s="47" t="e">
        <f>VLOOKUP(F$4,DailyRoster,16,FALSE)</f>
        <v>#N/A</v>
      </c>
      <c r="G18" s="48" t="e">
        <f>VLOOKUP(G$4,DailyRoster,16,FALSE)</f>
        <v>#N/A</v>
      </c>
      <c r="H18" s="21"/>
      <c r="I18" s="29"/>
    </row>
    <row r="19" spans="1:9" x14ac:dyDescent="0.3">
      <c r="A19" s="14" t="str">
        <f>'Daily Roster'!$R$1</f>
        <v>Smart Pumps</v>
      </c>
      <c r="B19" s="6"/>
      <c r="C19" s="47" t="e">
        <f>VLOOKUP(C$4,DailyRoster,17,FALSE)</f>
        <v>#N/A</v>
      </c>
      <c r="D19" s="47" t="e">
        <f>VLOOKUP(D$4,DailyRoster,17,FALSE)</f>
        <v>#N/A</v>
      </c>
      <c r="E19" s="47" t="e">
        <f>VLOOKUP(E$4,DailyRoster,17,FALSE)</f>
        <v>#N/A</v>
      </c>
      <c r="F19" s="47" t="e">
        <f>VLOOKUP(F$4,DailyRoster,17,FALSE)</f>
        <v>#N/A</v>
      </c>
      <c r="G19" s="48" t="e">
        <f>VLOOKUP(G$4,DailyRoster,17,FALSE)</f>
        <v>#N/A</v>
      </c>
      <c r="H19" s="21"/>
      <c r="I19" s="29"/>
    </row>
    <row r="20" spans="1:9" x14ac:dyDescent="0.3">
      <c r="A20" s="14" t="str">
        <f>'Daily Roster'!$S$1</f>
        <v>EMR meetings</v>
      </c>
      <c r="B20" s="6"/>
      <c r="C20" s="47" t="e">
        <f>VLOOKUP(C$4,DailyRoster,18,FALSE)</f>
        <v>#N/A</v>
      </c>
      <c r="D20" s="47" t="e">
        <f>VLOOKUP(D$4,DailyRoster,18,FALSE)</f>
        <v>#N/A</v>
      </c>
      <c r="E20" s="47" t="e">
        <f>VLOOKUP(E$4,DailyRoster,18,FALSE)</f>
        <v>#N/A</v>
      </c>
      <c r="F20" s="47" t="e">
        <f>VLOOKUP(F$4,DailyRoster,18,FALSE)</f>
        <v>#N/A</v>
      </c>
      <c r="G20" s="48" t="e">
        <f>VLOOKUP(G$4,DailyRoster,18,FALSE)</f>
        <v>#N/A</v>
      </c>
      <c r="H20" s="21"/>
      <c r="I20" s="29"/>
    </row>
    <row r="21" spans="1:9" x14ac:dyDescent="0.3">
      <c r="A21" s="14" t="str">
        <f>'Daily Roster'!$T$1</f>
        <v>French Student</v>
      </c>
      <c r="B21" s="6"/>
      <c r="C21" s="47" t="e">
        <f>VLOOKUP(C$4,DailyRoster,19,FALSE)</f>
        <v>#N/A</v>
      </c>
      <c r="D21" s="47" t="e">
        <f>VLOOKUP(D$4,DailyRoster,19,FALSE)</f>
        <v>#N/A</v>
      </c>
      <c r="E21" s="47" t="e">
        <f>VLOOKUP(E$4,DailyRoster,19,FALSE)</f>
        <v>#N/A</v>
      </c>
      <c r="F21" s="47" t="e">
        <f>VLOOKUP(F$4,DailyRoster,19,FALSE)</f>
        <v>#N/A</v>
      </c>
      <c r="G21" s="48" t="e">
        <f>VLOOKUP(G$4,DailyRoster,19,FALSE)</f>
        <v>#N/A</v>
      </c>
      <c r="H21" s="21"/>
      <c r="I21" s="29"/>
    </row>
    <row r="22" spans="1:9" x14ac:dyDescent="0.3">
      <c r="A22" s="14" t="str">
        <f>'Daily Roster'!$U$1</f>
        <v>[PHARMACY ROLE]</v>
      </c>
      <c r="B22" s="6"/>
      <c r="C22" s="47" t="e">
        <f>VLOOKUP(C$4,DailyRoster,20,FALSE)</f>
        <v>#N/A</v>
      </c>
      <c r="D22" s="47" t="e">
        <f>VLOOKUP(D$4,DailyRoster,20,FALSE)</f>
        <v>#N/A</v>
      </c>
      <c r="E22" s="47" t="e">
        <f>VLOOKUP(E$4,DailyRoster,20,FALSE)</f>
        <v>#N/A</v>
      </c>
      <c r="F22" s="47" t="e">
        <f>VLOOKUP(F$4,DailyRoster,20,FALSE)</f>
        <v>#N/A</v>
      </c>
      <c r="G22" s="48" t="e">
        <f>VLOOKUP(G$4,DailyRoster,20,FALSE)</f>
        <v>#N/A</v>
      </c>
      <c r="H22" s="21"/>
      <c r="I22" s="29"/>
    </row>
    <row r="23" spans="1:9" x14ac:dyDescent="0.3">
      <c r="A23" s="26"/>
      <c r="B23" s="27"/>
      <c r="C23" s="50">
        <f t="array" ref="C23:I23">Days+8+DATE(Calendar1Year,Calendar1MonthOption,1)-WEEKDAY(DATE(Calendar1Year,Calendar1MonthOption,1),WeekdayOption)</f>
        <v>42774</v>
      </c>
      <c r="D23" s="51">
        <v>42775</v>
      </c>
      <c r="E23" s="50">
        <v>42776</v>
      </c>
      <c r="F23" s="51">
        <v>42777</v>
      </c>
      <c r="G23" s="52">
        <v>42778</v>
      </c>
      <c r="H23" s="34">
        <v>42779</v>
      </c>
      <c r="I23" s="33">
        <v>42780</v>
      </c>
    </row>
    <row r="24" spans="1:9" x14ac:dyDescent="0.3">
      <c r="A24" s="14" t="str">
        <f>'Daily Roster'!$C$1</f>
        <v>Nest MONASH NEWBORN</v>
      </c>
      <c r="B24" s="6"/>
      <c r="C24" s="47" t="e">
        <f>VLOOKUP(C$23,DailyRoster,3,FALSE)</f>
        <v>#N/A</v>
      </c>
      <c r="D24" s="47" t="e">
        <f>VLOOKUP(D$23,DailyRoster,3,FALSE)</f>
        <v>#N/A</v>
      </c>
      <c r="E24" s="47" t="e">
        <f>VLOOKUP(E$23,DailyRoster,3,FALSE)</f>
        <v>#N/A</v>
      </c>
      <c r="F24" s="47" t="e">
        <f>VLOOKUP(F$23,DailyRoster,3,FALSE)</f>
        <v>#N/A</v>
      </c>
      <c r="G24" s="48" t="e">
        <f>VLOOKUP(G$23,DailyRoster,3,FALSE)</f>
        <v>#N/A</v>
      </c>
      <c r="H24" s="44"/>
      <c r="I24" s="25"/>
    </row>
    <row r="25" spans="1:9" x14ac:dyDescent="0.3">
      <c r="A25" s="14" t="str">
        <f>'Daily Roster'!$D$1</f>
        <v>4A Canopy</v>
      </c>
      <c r="B25" s="6"/>
      <c r="C25" s="47" t="e">
        <f>VLOOKUP(C$23,DailyRoster,4,FALSE)</f>
        <v>#N/A</v>
      </c>
      <c r="D25" s="47" t="e">
        <f>VLOOKUP(D$23,DailyRoster,4,FALSE)</f>
        <v>#N/A</v>
      </c>
      <c r="E25" s="47" t="e">
        <f>VLOOKUP(E$23,DailyRoster,4,FALSE)</f>
        <v>#N/A</v>
      </c>
      <c r="F25" s="47" t="e">
        <f>VLOOKUP(F$23,DailyRoster,4,FALSE)</f>
        <v>#N/A</v>
      </c>
      <c r="G25" s="48" t="e">
        <f>VLOOKUP(G$23,DailyRoster,4,FALSE)</f>
        <v>#N/A</v>
      </c>
      <c r="H25" s="44"/>
      <c r="I25" s="25"/>
    </row>
    <row r="26" spans="1:9" x14ac:dyDescent="0.3">
      <c r="A26" s="14" t="str">
        <f>'Daily Roster'!$E$1</f>
        <v>3A Forest</v>
      </c>
      <c r="B26" s="6"/>
      <c r="C26" s="47" t="e">
        <f>VLOOKUP(C$23,DailyRoster,5,FALSE)</f>
        <v>#N/A</v>
      </c>
      <c r="D26" s="47" t="e">
        <f>VLOOKUP(D$23,DailyRoster,5,FALSE)</f>
        <v>#N/A</v>
      </c>
      <c r="E26" s="47" t="e">
        <f>VLOOKUP(E$23,DailyRoster,5,FALSE)</f>
        <v>#N/A</v>
      </c>
      <c r="F26" s="47" t="e">
        <f>VLOOKUP(F$23,DailyRoster,5,FALSE)</f>
        <v>#N/A</v>
      </c>
      <c r="G26" s="48" t="e">
        <f>VLOOKUP(G$23,DailyRoster,5,FALSE)</f>
        <v>#N/A</v>
      </c>
      <c r="H26" s="44"/>
      <c r="I26" s="25"/>
    </row>
    <row r="27" spans="1:9" x14ac:dyDescent="0.3">
      <c r="A27" s="14" t="str">
        <f>'Daily Roster'!$F$1</f>
        <v>4C Reef Cancer Centre</v>
      </c>
      <c r="B27" s="6"/>
      <c r="C27" s="47" t="e">
        <f>VLOOKUP(C$23,DailyRoster,6,FALSE)</f>
        <v>#N/A</v>
      </c>
      <c r="D27" s="47" t="e">
        <f>VLOOKUP(D$23,DailyRoster,6,FALSE)</f>
        <v>#N/A</v>
      </c>
      <c r="E27" s="47" t="e">
        <f>VLOOKUP(E$23,DailyRoster,6,FALSE)</f>
        <v>#N/A</v>
      </c>
      <c r="F27" s="47" t="e">
        <f>VLOOKUP(F$23,DailyRoster,6,FALSE)</f>
        <v>#N/A</v>
      </c>
      <c r="G27" s="48" t="e">
        <f>VLOOKUP(G$23,DailyRoster,6,FALSE)</f>
        <v>#N/A</v>
      </c>
      <c r="H27" s="44"/>
      <c r="I27" s="25"/>
    </row>
    <row r="28" spans="1:9" x14ac:dyDescent="0.3">
      <c r="A28" s="14" t="str">
        <f>'Daily Roster'!$G$1</f>
        <v xml:space="preserve">MN SUPPORT </v>
      </c>
      <c r="B28" s="6"/>
      <c r="C28" s="47" t="e">
        <f>VLOOKUP(C$23,DailyRoster,7,FALSE)</f>
        <v>#N/A</v>
      </c>
      <c r="D28" s="47" t="e">
        <f>VLOOKUP(D$23,DailyRoster,7,FALSE)</f>
        <v>#N/A</v>
      </c>
      <c r="E28" s="47" t="e">
        <f>VLOOKUP(E$23,DailyRoster,7,FALSE)</f>
        <v>#N/A</v>
      </c>
      <c r="F28" s="47" t="e">
        <f>VLOOKUP(F$23,DailyRoster,7,FALSE)</f>
        <v>#N/A</v>
      </c>
      <c r="G28" s="48" t="e">
        <f>VLOOKUP(G$23,DailyRoster,7,FALSE)</f>
        <v>#N/A</v>
      </c>
      <c r="H28" s="44"/>
      <c r="I28" s="25"/>
    </row>
    <row r="29" spans="1:9" x14ac:dyDescent="0.3">
      <c r="A29" s="14" t="str">
        <f>'Daily Roster'!$I$1</f>
        <v>INTERN 1</v>
      </c>
      <c r="B29" s="6"/>
      <c r="C29" s="47" t="e">
        <f>VLOOKUP(C$23,DailyRoster,8,FALSE)</f>
        <v>#N/A</v>
      </c>
      <c r="D29" s="47" t="e">
        <f>VLOOKUP(D$23,DailyRoster,8,FALSE)</f>
        <v>#N/A</v>
      </c>
      <c r="E29" s="47" t="e">
        <f>VLOOKUP(E$23,DailyRoster,8,FALSE)</f>
        <v>#N/A</v>
      </c>
      <c r="F29" s="47" t="e">
        <f>VLOOKUP(F$23,DailyRoster,8,FALSE)</f>
        <v>#N/A</v>
      </c>
      <c r="G29" s="48" t="e">
        <f>VLOOKUP(G$23,DailyRoster,8,FALSE)</f>
        <v>#N/A</v>
      </c>
      <c r="H29" s="44"/>
      <c r="I29" s="25"/>
    </row>
    <row r="30" spans="1:9" x14ac:dyDescent="0.3">
      <c r="A30" s="14" t="str">
        <f>'Daily Roster'!$J$1</f>
        <v>MCH DISPENSARY MANAGER</v>
      </c>
      <c r="B30" s="6"/>
      <c r="C30" s="47" t="e">
        <f>VLOOKUP(C$23,DailyRoster,9,FALSE)</f>
        <v>#N/A</v>
      </c>
      <c r="D30" s="47" t="e">
        <f>VLOOKUP(D$23,DailyRoster,9,FALSE)</f>
        <v>#N/A</v>
      </c>
      <c r="E30" s="47" t="e">
        <f>VLOOKUP(E$23,DailyRoster,9,FALSE)</f>
        <v>#N/A</v>
      </c>
      <c r="F30" s="47" t="e">
        <f>VLOOKUP(F$23,DailyRoster,9,FALSE)</f>
        <v>#N/A</v>
      </c>
      <c r="G30" s="48" t="e">
        <f>VLOOKUP(G$23,DailyRoster,9,FALSE)</f>
        <v>#N/A</v>
      </c>
      <c r="H30" s="44"/>
      <c r="I30" s="25"/>
    </row>
    <row r="31" spans="1:9" x14ac:dyDescent="0.3">
      <c r="A31" s="14" t="str">
        <f>'Daily Roster'!$K$1</f>
        <v>MCH DISPENSARY</v>
      </c>
      <c r="B31" s="6"/>
      <c r="C31" s="47" t="e">
        <f>VLOOKUP(C$23,DailyRoster,10,FALSE)</f>
        <v>#N/A</v>
      </c>
      <c r="D31" s="47" t="e">
        <f>VLOOKUP(D$23,DailyRoster,10,FALSE)</f>
        <v>#N/A</v>
      </c>
      <c r="E31" s="47" t="e">
        <f>VLOOKUP(E$23,DailyRoster,10,FALSE)</f>
        <v>#N/A</v>
      </c>
      <c r="F31" s="47" t="e">
        <f>VLOOKUP(F$23,DailyRoster,10,FALSE)</f>
        <v>#N/A</v>
      </c>
      <c r="G31" s="48" t="e">
        <f>VLOOKUP(G$23,DailyRoster,10,FALSE)</f>
        <v>#N/A</v>
      </c>
      <c r="H31" s="44"/>
      <c r="I31" s="25"/>
    </row>
    <row r="32" spans="1:9" x14ac:dyDescent="0.3">
      <c r="A32" s="14" t="str">
        <f>'Daily Roster'!$L$1</f>
        <v>MCH ASEPTIC SUITE</v>
      </c>
      <c r="B32" s="6"/>
      <c r="C32" s="47" t="e">
        <f>VLOOKUP(C$23,DailyRoster,11,FALSE)</f>
        <v>#N/A</v>
      </c>
      <c r="D32" s="47" t="e">
        <f>VLOOKUP(D$23,DailyRoster,11,FALSE)</f>
        <v>#N/A</v>
      </c>
      <c r="E32" s="47" t="e">
        <f>VLOOKUP(E$23,DailyRoster,11,FALSE)</f>
        <v>#N/A</v>
      </c>
      <c r="F32" s="47" t="e">
        <f>VLOOKUP(F$23,DailyRoster,11,FALSE)</f>
        <v>#N/A</v>
      </c>
      <c r="G32" s="48" t="e">
        <f>VLOOKUP(G$23,DailyRoster,11,FALSE)</f>
        <v>#N/A</v>
      </c>
      <c r="H32" s="44"/>
      <c r="I32" s="25"/>
    </row>
    <row r="33" spans="1:9" x14ac:dyDescent="0.3">
      <c r="A33" s="14" t="str">
        <f>'Daily Roster'!$M$1</f>
        <v>Associate Deputy Director</v>
      </c>
      <c r="B33" s="6"/>
      <c r="C33" s="47" t="e">
        <f>VLOOKUP(C$23,DailyRoster,12,FALSE)</f>
        <v>#N/A</v>
      </c>
      <c r="D33" s="47" t="e">
        <f>VLOOKUP(D$23,DailyRoster,12,FALSE)</f>
        <v>#N/A</v>
      </c>
      <c r="E33" s="47" t="e">
        <f>VLOOKUP(E$23,DailyRoster,12,FALSE)</f>
        <v>#N/A</v>
      </c>
      <c r="F33" s="47" t="e">
        <f>VLOOKUP(F$23,DailyRoster,12,FALSE)</f>
        <v>#N/A</v>
      </c>
      <c r="G33" s="48" t="e">
        <f>VLOOKUP(G$23,DailyRoster,12,FALSE)</f>
        <v>#N/A</v>
      </c>
      <c r="H33" s="44"/>
      <c r="I33" s="25"/>
    </row>
    <row r="34" spans="1:9" x14ac:dyDescent="0.3">
      <c r="A34" s="14" t="str">
        <f>'Daily Roster'!$N$1</f>
        <v>INTERN 2</v>
      </c>
      <c r="B34" s="6"/>
      <c r="C34" s="47" t="e">
        <f>VLOOKUP(C$23,DailyRoster,13,FALSE)</f>
        <v>#N/A</v>
      </c>
      <c r="D34" s="47" t="e">
        <f>VLOOKUP(D$23,DailyRoster,13,FALSE)</f>
        <v>#N/A</v>
      </c>
      <c r="E34" s="47" t="e">
        <f>VLOOKUP(E$23,DailyRoster,13,FALSE)</f>
        <v>#N/A</v>
      </c>
      <c r="F34" s="47" t="e">
        <f>VLOOKUP(F$23,DailyRoster,13,FALSE)</f>
        <v>#N/A</v>
      </c>
      <c r="G34" s="48" t="e">
        <f>VLOOKUP(G$23,DailyRoster,13,FALSE)</f>
        <v>#N/A</v>
      </c>
      <c r="H34" s="44"/>
      <c r="I34" s="25"/>
    </row>
    <row r="35" spans="1:9" x14ac:dyDescent="0.3">
      <c r="A35" s="14" t="str">
        <f>'Daily Roster'!$O$1</f>
        <v>MCH DISP TRAINING</v>
      </c>
      <c r="B35" s="6"/>
      <c r="C35" s="47" t="e">
        <f>VLOOKUP(C$23,DailyRoster,14,FALSE)</f>
        <v>#N/A</v>
      </c>
      <c r="D35" s="47" t="e">
        <f>VLOOKUP(D$23,DailyRoster,14,FALSE)</f>
        <v>#N/A</v>
      </c>
      <c r="E35" s="47" t="e">
        <f>VLOOKUP(E$23,DailyRoster,14,FALSE)</f>
        <v>#N/A</v>
      </c>
      <c r="F35" s="47" t="e">
        <f>VLOOKUP(F$23,DailyRoster,14,FALSE)</f>
        <v>#N/A</v>
      </c>
      <c r="G35" s="48" t="e">
        <f>VLOOKUP(G$23,DailyRoster,14,FALSE)</f>
        <v>#N/A</v>
      </c>
      <c r="H35" s="44"/>
      <c r="I35" s="25"/>
    </row>
    <row r="36" spans="1:9" x14ac:dyDescent="0.3">
      <c r="A36" s="14" t="str">
        <f>'Daily Roster'!$P$1</f>
        <v>Support</v>
      </c>
      <c r="B36" s="6"/>
      <c r="C36" s="47" t="e">
        <f>VLOOKUP(C$23,DailyRoster,15,FALSE)</f>
        <v>#N/A</v>
      </c>
      <c r="D36" s="47" t="e">
        <f>VLOOKUP(D$23,DailyRoster,15,FALSE)</f>
        <v>#N/A</v>
      </c>
      <c r="E36" s="47" t="e">
        <f>VLOOKUP(E$23,DailyRoster,15,FALSE)</f>
        <v>#N/A</v>
      </c>
      <c r="F36" s="47" t="e">
        <f>VLOOKUP(F$23,DailyRoster,15,FALSE)</f>
        <v>#N/A</v>
      </c>
      <c r="G36" s="48" t="e">
        <f>VLOOKUP(G$23,DailyRoster,15,FALSE)</f>
        <v>#N/A</v>
      </c>
      <c r="H36" s="44"/>
      <c r="I36" s="25"/>
    </row>
    <row r="37" spans="1:9" x14ac:dyDescent="0.3">
      <c r="A37" s="14" t="str">
        <f>'Daily Roster'!$Q$1</f>
        <v>StEP Student</v>
      </c>
      <c r="B37" s="6"/>
      <c r="C37" s="47" t="e">
        <f t="shared" ref="C37:I37" si="2">VLOOKUP(C$23,DailyRoster,16,FALSE)</f>
        <v>#N/A</v>
      </c>
      <c r="D37" s="47" t="e">
        <f t="shared" si="2"/>
        <v>#N/A</v>
      </c>
      <c r="E37" s="47" t="e">
        <f t="shared" si="2"/>
        <v>#N/A</v>
      </c>
      <c r="F37" s="47" t="e">
        <f t="shared" si="2"/>
        <v>#N/A</v>
      </c>
      <c r="G37" s="48" t="e">
        <f t="shared" si="2"/>
        <v>#N/A</v>
      </c>
      <c r="H37" s="70" t="e">
        <f t="shared" si="2"/>
        <v>#N/A</v>
      </c>
      <c r="I37" s="47" t="e">
        <f t="shared" si="2"/>
        <v>#N/A</v>
      </c>
    </row>
    <row r="38" spans="1:9" x14ac:dyDescent="0.3">
      <c r="A38" s="14" t="str">
        <f>'Daily Roster'!$R$1</f>
        <v>Smart Pumps</v>
      </c>
      <c r="B38" s="6"/>
      <c r="C38" s="47" t="e">
        <f>VLOOKUP(C$23,DailyRoster,17,FALSE)</f>
        <v>#N/A</v>
      </c>
      <c r="D38" s="47" t="e">
        <f>VLOOKUP(D$23,DailyRoster,17,FALSE)</f>
        <v>#N/A</v>
      </c>
      <c r="E38" s="47" t="e">
        <f>VLOOKUP(E$23,DailyRoster,17,FALSE)</f>
        <v>#N/A</v>
      </c>
      <c r="F38" s="47" t="e">
        <f>VLOOKUP(F$23,DailyRoster,17,FALSE)</f>
        <v>#N/A</v>
      </c>
      <c r="G38" s="48" t="e">
        <f>VLOOKUP(G$23,DailyRoster,17,FALSE)</f>
        <v>#N/A</v>
      </c>
      <c r="H38" s="21"/>
      <c r="I38" s="29"/>
    </row>
    <row r="39" spans="1:9" x14ac:dyDescent="0.3">
      <c r="A39" s="14" t="str">
        <f>'Daily Roster'!$S$1</f>
        <v>EMR meetings</v>
      </c>
      <c r="B39" s="6"/>
      <c r="C39" s="47" t="e">
        <f>VLOOKUP(C$23,DailyRoster,18,FALSE)</f>
        <v>#N/A</v>
      </c>
      <c r="D39" s="47" t="e">
        <f>VLOOKUP(D$23,DailyRoster,18,FALSE)</f>
        <v>#N/A</v>
      </c>
      <c r="E39" s="47" t="e">
        <f>VLOOKUP(E$23,DailyRoster,18,FALSE)</f>
        <v>#N/A</v>
      </c>
      <c r="F39" s="47" t="e">
        <f>VLOOKUP(F$23,DailyRoster,18,FALSE)</f>
        <v>#N/A</v>
      </c>
      <c r="G39" s="48" t="e">
        <f>VLOOKUP(G$23,DailyRoster,18,FALSE)</f>
        <v>#N/A</v>
      </c>
      <c r="H39" s="21"/>
      <c r="I39" s="29"/>
    </row>
    <row r="40" spans="1:9" x14ac:dyDescent="0.3">
      <c r="A40" s="14" t="str">
        <f>'Daily Roster'!$T$1</f>
        <v>French Student</v>
      </c>
      <c r="B40" s="6"/>
      <c r="C40" s="47" t="e">
        <f>VLOOKUP(C$23,DailyRoster,19,FALSE)</f>
        <v>#N/A</v>
      </c>
      <c r="D40" s="47" t="e">
        <f>VLOOKUP(D$23,DailyRoster,19,FALSE)</f>
        <v>#N/A</v>
      </c>
      <c r="E40" s="47" t="e">
        <f>VLOOKUP(E$23,DailyRoster,19,FALSE)</f>
        <v>#N/A</v>
      </c>
      <c r="F40" s="47" t="e">
        <f>VLOOKUP(F$23,DailyRoster,19,FALSE)</f>
        <v>#N/A</v>
      </c>
      <c r="G40" s="48" t="e">
        <f>VLOOKUP(G$23,DailyRoster,19,FALSE)</f>
        <v>#N/A</v>
      </c>
      <c r="H40" s="21"/>
      <c r="I40" s="29"/>
    </row>
    <row r="41" spans="1:9" x14ac:dyDescent="0.3">
      <c r="A41" s="14" t="str">
        <f>'Daily Roster'!$U$1</f>
        <v>[PHARMACY ROLE]</v>
      </c>
      <c r="B41" s="6"/>
      <c r="C41" s="47" t="e">
        <f>VLOOKUP(C$23,DailyRoster,20,FALSE)</f>
        <v>#N/A</v>
      </c>
      <c r="D41" s="47" t="e">
        <f>VLOOKUP(D$23,DailyRoster,20,FALSE)</f>
        <v>#N/A</v>
      </c>
      <c r="E41" s="47" t="e">
        <f>VLOOKUP(E$23,DailyRoster,20,FALSE)</f>
        <v>#N/A</v>
      </c>
      <c r="F41" s="47" t="e">
        <f>VLOOKUP(F$23,DailyRoster,20,FALSE)</f>
        <v>#N/A</v>
      </c>
      <c r="G41" s="48" t="e">
        <f>VLOOKUP(G$23,DailyRoster,20,FALSE)</f>
        <v>#N/A</v>
      </c>
      <c r="H41" s="21"/>
      <c r="I41" s="29"/>
    </row>
    <row r="42" spans="1:9" x14ac:dyDescent="0.3">
      <c r="A42" s="26"/>
      <c r="B42" s="28"/>
      <c r="C42" s="50">
        <f t="array" ref="C42:I42">Days+15+DATE(Calendar1Year,Calendar1MonthOption,1)-WEEKDAY(DATE(Calendar1Year,Calendar1MonthOption,1),WeekdayOption)</f>
        <v>42781</v>
      </c>
      <c r="D42" s="51">
        <v>42782</v>
      </c>
      <c r="E42" s="50">
        <v>42783</v>
      </c>
      <c r="F42" s="51">
        <v>42784</v>
      </c>
      <c r="G42" s="52">
        <v>42785</v>
      </c>
      <c r="H42" s="34">
        <v>42786</v>
      </c>
      <c r="I42" s="33">
        <v>42787</v>
      </c>
    </row>
    <row r="43" spans="1:9" x14ac:dyDescent="0.3">
      <c r="A43" s="14" t="str">
        <f>'Daily Roster'!$C$1</f>
        <v>Nest MONASH NEWBORN</v>
      </c>
      <c r="B43" s="6"/>
      <c r="C43" s="47" t="e">
        <f>VLOOKUP(C$42,DailyRoster,3,FALSE)</f>
        <v>#N/A</v>
      </c>
      <c r="D43" s="47" t="e">
        <f>VLOOKUP(D$42,DailyRoster,3,FALSE)</f>
        <v>#N/A</v>
      </c>
      <c r="E43" s="47" t="e">
        <f>VLOOKUP(E$42,DailyRoster,3,FALSE)</f>
        <v>#N/A</v>
      </c>
      <c r="F43" s="47" t="e">
        <f>VLOOKUP(F$42,DailyRoster,3,FALSE)</f>
        <v>#N/A</v>
      </c>
      <c r="G43" s="48" t="e">
        <f>VLOOKUP(G$42,DailyRoster,3,FALSE)</f>
        <v>#N/A</v>
      </c>
      <c r="H43" s="44"/>
      <c r="I43" s="25"/>
    </row>
    <row r="44" spans="1:9" x14ac:dyDescent="0.3">
      <c r="A44" s="14" t="str">
        <f>'Daily Roster'!$D$1</f>
        <v>4A Canopy</v>
      </c>
      <c r="B44" s="6"/>
      <c r="C44" s="47" t="e">
        <f>VLOOKUP(C$42,DailyRoster,4,FALSE)</f>
        <v>#N/A</v>
      </c>
      <c r="D44" s="47" t="e">
        <f>VLOOKUP(D$42,DailyRoster,4,FALSE)</f>
        <v>#N/A</v>
      </c>
      <c r="E44" s="47" t="e">
        <f>VLOOKUP(E$42,DailyRoster,4,FALSE)</f>
        <v>#N/A</v>
      </c>
      <c r="F44" s="47" t="e">
        <f>VLOOKUP(F$42,DailyRoster,4,FALSE)</f>
        <v>#N/A</v>
      </c>
      <c r="G44" s="48" t="e">
        <f>VLOOKUP(G$42,DailyRoster,4,FALSE)</f>
        <v>#N/A</v>
      </c>
      <c r="H44" s="44"/>
      <c r="I44" s="25"/>
    </row>
    <row r="45" spans="1:9" x14ac:dyDescent="0.3">
      <c r="A45" s="14" t="str">
        <f>'Daily Roster'!$E$1</f>
        <v>3A Forest</v>
      </c>
      <c r="B45" s="6"/>
      <c r="C45" s="47" t="e">
        <f>VLOOKUP(C$42,DailyRoster,5,FALSE)</f>
        <v>#N/A</v>
      </c>
      <c r="D45" s="47" t="e">
        <f>VLOOKUP(D$42,DailyRoster,5,FALSE)</f>
        <v>#N/A</v>
      </c>
      <c r="E45" s="47" t="e">
        <f>VLOOKUP(E$42,DailyRoster,5,FALSE)</f>
        <v>#N/A</v>
      </c>
      <c r="F45" s="47" t="e">
        <f>VLOOKUP(F$42,DailyRoster,5,FALSE)</f>
        <v>#N/A</v>
      </c>
      <c r="G45" s="48" t="e">
        <f>VLOOKUP(G$42,DailyRoster,5,FALSE)</f>
        <v>#N/A</v>
      </c>
      <c r="H45" s="44"/>
      <c r="I45" s="25"/>
    </row>
    <row r="46" spans="1:9" x14ac:dyDescent="0.3">
      <c r="A46" s="14" t="str">
        <f>'Daily Roster'!$F$1</f>
        <v>4C Reef Cancer Centre</v>
      </c>
      <c r="B46" s="6"/>
      <c r="C46" s="47" t="e">
        <f>VLOOKUP(C$42,DailyRoster,6,FALSE)</f>
        <v>#N/A</v>
      </c>
      <c r="D46" s="47" t="e">
        <f>VLOOKUP(D$42,DailyRoster,6,FALSE)</f>
        <v>#N/A</v>
      </c>
      <c r="E46" s="47" t="e">
        <f>VLOOKUP(E$42,DailyRoster,6,FALSE)</f>
        <v>#N/A</v>
      </c>
      <c r="F46" s="47" t="e">
        <f>VLOOKUP(F$42,DailyRoster,6,FALSE)</f>
        <v>#N/A</v>
      </c>
      <c r="G46" s="48" t="e">
        <f>VLOOKUP(G$42,DailyRoster,6,FALSE)</f>
        <v>#N/A</v>
      </c>
      <c r="H46" s="44"/>
      <c r="I46" s="25"/>
    </row>
    <row r="47" spans="1:9" x14ac:dyDescent="0.3">
      <c r="A47" s="14" t="str">
        <f>'Daily Roster'!$G$1</f>
        <v xml:space="preserve">MN SUPPORT </v>
      </c>
      <c r="B47" s="6"/>
      <c r="C47" s="47" t="e">
        <f>VLOOKUP(C$42,DailyRoster,7,FALSE)</f>
        <v>#N/A</v>
      </c>
      <c r="D47" s="47" t="e">
        <f>VLOOKUP(D$42,DailyRoster,7,FALSE)</f>
        <v>#N/A</v>
      </c>
      <c r="E47" s="47" t="e">
        <f>VLOOKUP(E$42,DailyRoster,7,FALSE)</f>
        <v>#N/A</v>
      </c>
      <c r="F47" s="47" t="e">
        <f>VLOOKUP(F$42,DailyRoster,7,FALSE)</f>
        <v>#N/A</v>
      </c>
      <c r="G47" s="48" t="e">
        <f>VLOOKUP(G$42,DailyRoster,7,FALSE)</f>
        <v>#N/A</v>
      </c>
      <c r="H47" s="44"/>
      <c r="I47" s="25"/>
    </row>
    <row r="48" spans="1:9" s="39" customFormat="1" x14ac:dyDescent="0.3">
      <c r="A48" s="14" t="str">
        <f>'Daily Roster'!$I$1</f>
        <v>INTERN 1</v>
      </c>
      <c r="B48" s="37"/>
      <c r="C48" s="47" t="e">
        <f>VLOOKUP(C$42,DailyRoster,8,FALSE)</f>
        <v>#N/A</v>
      </c>
      <c r="D48" s="47" t="e">
        <f>VLOOKUP(D$42,DailyRoster,8,FALSE)</f>
        <v>#N/A</v>
      </c>
      <c r="E48" s="47" t="e">
        <f>VLOOKUP(E$42,DailyRoster,8,FALSE)</f>
        <v>#N/A</v>
      </c>
      <c r="F48" s="47" t="e">
        <f>VLOOKUP(F$42,DailyRoster,8,FALSE)</f>
        <v>#N/A</v>
      </c>
      <c r="G48" s="48" t="e">
        <f>VLOOKUP(G$42,DailyRoster,8,FALSE)</f>
        <v>#N/A</v>
      </c>
      <c r="H48" s="45"/>
      <c r="I48" s="38"/>
    </row>
    <row r="49" spans="1:9" x14ac:dyDescent="0.3">
      <c r="A49" s="14" t="str">
        <f>'Daily Roster'!$J$1</f>
        <v>MCH DISPENSARY MANAGER</v>
      </c>
      <c r="B49" s="6"/>
      <c r="C49" s="47" t="e">
        <f>VLOOKUP(C$42,DailyRoster,9,FALSE)</f>
        <v>#N/A</v>
      </c>
      <c r="D49" s="47" t="e">
        <f>VLOOKUP(D$42,DailyRoster,9,FALSE)</f>
        <v>#N/A</v>
      </c>
      <c r="E49" s="47" t="e">
        <f>VLOOKUP(E$42,DailyRoster,9,FALSE)</f>
        <v>#N/A</v>
      </c>
      <c r="F49" s="47" t="e">
        <f>VLOOKUP(F$42,DailyRoster,9,FALSE)</f>
        <v>#N/A</v>
      </c>
      <c r="G49" s="48" t="e">
        <f>VLOOKUP(G$42,DailyRoster,9,FALSE)</f>
        <v>#N/A</v>
      </c>
      <c r="H49" s="44"/>
      <c r="I49" s="25"/>
    </row>
    <row r="50" spans="1:9" x14ac:dyDescent="0.3">
      <c r="A50" s="14" t="str">
        <f>'Daily Roster'!$K$1</f>
        <v>MCH DISPENSARY</v>
      </c>
      <c r="B50" s="6"/>
      <c r="C50" s="47" t="e">
        <f>VLOOKUP(C$42,DailyRoster,10,FALSE)</f>
        <v>#N/A</v>
      </c>
      <c r="D50" s="47" t="e">
        <f>VLOOKUP(D$42,DailyRoster,10,FALSE)</f>
        <v>#N/A</v>
      </c>
      <c r="E50" s="47" t="e">
        <f>VLOOKUP(E$42,DailyRoster,10,FALSE)</f>
        <v>#N/A</v>
      </c>
      <c r="F50" s="47" t="e">
        <f>VLOOKUP(F$42,DailyRoster,10,FALSE)</f>
        <v>#N/A</v>
      </c>
      <c r="G50" s="48" t="e">
        <f>VLOOKUP(G$42,DailyRoster,10,FALSE)</f>
        <v>#N/A</v>
      </c>
      <c r="H50" s="44"/>
      <c r="I50" s="25"/>
    </row>
    <row r="51" spans="1:9" x14ac:dyDescent="0.3">
      <c r="A51" s="14" t="str">
        <f>'Daily Roster'!$L$1</f>
        <v>MCH ASEPTIC SUITE</v>
      </c>
      <c r="B51" s="6"/>
      <c r="C51" s="47" t="e">
        <f>VLOOKUP(C$42,DailyRoster,11,FALSE)</f>
        <v>#N/A</v>
      </c>
      <c r="D51" s="47" t="e">
        <f>VLOOKUP(D$42,DailyRoster,11,FALSE)</f>
        <v>#N/A</v>
      </c>
      <c r="E51" s="47" t="e">
        <f>VLOOKUP(E$42,DailyRoster,11,FALSE)</f>
        <v>#N/A</v>
      </c>
      <c r="F51" s="47" t="e">
        <f>VLOOKUP(F$42,DailyRoster,11,FALSE)</f>
        <v>#N/A</v>
      </c>
      <c r="G51" s="48" t="e">
        <f>VLOOKUP(G$42,DailyRoster,11,FALSE)</f>
        <v>#N/A</v>
      </c>
      <c r="H51" s="44"/>
      <c r="I51" s="25"/>
    </row>
    <row r="52" spans="1:9" x14ac:dyDescent="0.3">
      <c r="A52" s="14" t="str">
        <f>'Daily Roster'!$M$1</f>
        <v>Associate Deputy Director</v>
      </c>
      <c r="B52" s="6"/>
      <c r="C52" s="47" t="e">
        <f>VLOOKUP(C$42,DailyRoster,12,FALSE)</f>
        <v>#N/A</v>
      </c>
      <c r="D52" s="47" t="e">
        <f>VLOOKUP(D$42,DailyRoster,12,FALSE)</f>
        <v>#N/A</v>
      </c>
      <c r="E52" s="47" t="e">
        <f>VLOOKUP(E$42,DailyRoster,12,FALSE)</f>
        <v>#N/A</v>
      </c>
      <c r="F52" s="47" t="e">
        <f>VLOOKUP(F$42,DailyRoster,12,FALSE)</f>
        <v>#N/A</v>
      </c>
      <c r="G52" s="48" t="e">
        <f>VLOOKUP(G$42,DailyRoster,12,FALSE)</f>
        <v>#N/A</v>
      </c>
      <c r="H52" s="44"/>
      <c r="I52" s="25"/>
    </row>
    <row r="53" spans="1:9" x14ac:dyDescent="0.3">
      <c r="A53" s="14" t="str">
        <f>'Daily Roster'!$N$1</f>
        <v>INTERN 2</v>
      </c>
      <c r="B53" s="6"/>
      <c r="C53" s="47" t="e">
        <f>VLOOKUP(C$42,DailyRoster,13,FALSE)</f>
        <v>#N/A</v>
      </c>
      <c r="D53" s="47" t="e">
        <f>VLOOKUP(D$42,DailyRoster,13,FALSE)</f>
        <v>#N/A</v>
      </c>
      <c r="E53" s="47" t="e">
        <f>VLOOKUP(E$42,DailyRoster,13,FALSE)</f>
        <v>#N/A</v>
      </c>
      <c r="F53" s="47" t="e">
        <f>VLOOKUP(F$42,DailyRoster,13,FALSE)</f>
        <v>#N/A</v>
      </c>
      <c r="G53" s="48" t="e">
        <f>VLOOKUP(G$42,DailyRoster,13,FALSE)</f>
        <v>#N/A</v>
      </c>
      <c r="H53" s="44"/>
      <c r="I53" s="25"/>
    </row>
    <row r="54" spans="1:9" x14ac:dyDescent="0.3">
      <c r="A54" s="14" t="str">
        <f>'Daily Roster'!$O$1</f>
        <v>MCH DISP TRAINING</v>
      </c>
      <c r="B54" s="6"/>
      <c r="C54" s="47" t="e">
        <f>VLOOKUP(C$42,DailyRoster,14,FALSE)</f>
        <v>#N/A</v>
      </c>
      <c r="D54" s="47" t="e">
        <f>VLOOKUP(D$42,DailyRoster,14,FALSE)</f>
        <v>#N/A</v>
      </c>
      <c r="E54" s="47" t="e">
        <f>VLOOKUP(E$42,DailyRoster,14,FALSE)</f>
        <v>#N/A</v>
      </c>
      <c r="F54" s="47" t="e">
        <f>VLOOKUP(F$42,DailyRoster,14,FALSE)</f>
        <v>#N/A</v>
      </c>
      <c r="G54" s="48" t="e">
        <f>VLOOKUP(G$42,DailyRoster,14,FALSE)</f>
        <v>#N/A</v>
      </c>
      <c r="H54" s="44"/>
      <c r="I54" s="25"/>
    </row>
    <row r="55" spans="1:9" x14ac:dyDescent="0.3">
      <c r="A55" s="14" t="str">
        <f>'Daily Roster'!$P$1</f>
        <v>Support</v>
      </c>
      <c r="B55" s="6"/>
      <c r="C55" s="47" t="e">
        <f>VLOOKUP(C$42,DailyRoster,15,FALSE)</f>
        <v>#N/A</v>
      </c>
      <c r="D55" s="47" t="e">
        <f>VLOOKUP(D$42,DailyRoster,15,FALSE)</f>
        <v>#N/A</v>
      </c>
      <c r="E55" s="47" t="e">
        <f>VLOOKUP(E$42,DailyRoster,15,FALSE)</f>
        <v>#N/A</v>
      </c>
      <c r="F55" s="47" t="e">
        <f>VLOOKUP(F$42,DailyRoster,15,FALSE)</f>
        <v>#N/A</v>
      </c>
      <c r="G55" s="48" t="e">
        <f>VLOOKUP(G$42,DailyRoster,15,FALSE)</f>
        <v>#N/A</v>
      </c>
      <c r="H55" s="44"/>
      <c r="I55" s="25"/>
    </row>
    <row r="56" spans="1:9" x14ac:dyDescent="0.3">
      <c r="A56" s="14" t="str">
        <f>'Daily Roster'!$Q$1</f>
        <v>StEP Student</v>
      </c>
      <c r="B56" s="6"/>
      <c r="C56" s="47" t="e">
        <f>VLOOKUP(C$42,DailyRoster,16,FALSE)</f>
        <v>#N/A</v>
      </c>
      <c r="D56" s="47" t="e">
        <f>VLOOKUP(D$42,DailyRoster,16,FALSE)</f>
        <v>#N/A</v>
      </c>
      <c r="E56" s="47" t="e">
        <f>VLOOKUP(E$42,DailyRoster,16,FALSE)</f>
        <v>#N/A</v>
      </c>
      <c r="F56" s="47" t="e">
        <f>VLOOKUP(F$42,DailyRoster,16,FALSE)</f>
        <v>#N/A</v>
      </c>
      <c r="G56" s="48" t="e">
        <f>VLOOKUP(G$42,DailyRoster,16,FALSE)</f>
        <v>#N/A</v>
      </c>
      <c r="H56" s="21"/>
      <c r="I56" s="29"/>
    </row>
    <row r="57" spans="1:9" x14ac:dyDescent="0.3">
      <c r="A57" s="14" t="str">
        <f>'Daily Roster'!$R$1</f>
        <v>Smart Pumps</v>
      </c>
      <c r="B57" s="6"/>
      <c r="C57" s="47" t="e">
        <f>VLOOKUP(C$42,DailyRoster,17,FALSE)</f>
        <v>#N/A</v>
      </c>
      <c r="D57" s="47" t="e">
        <f>VLOOKUP(D$42,DailyRoster,17,FALSE)</f>
        <v>#N/A</v>
      </c>
      <c r="E57" s="47" t="e">
        <f>VLOOKUP(E$42,DailyRoster,17,FALSE)</f>
        <v>#N/A</v>
      </c>
      <c r="F57" s="47" t="e">
        <f>VLOOKUP(F$42,DailyRoster,17,FALSE)</f>
        <v>#N/A</v>
      </c>
      <c r="G57" s="48" t="e">
        <f>VLOOKUP(G$42,DailyRoster,17,FALSE)</f>
        <v>#N/A</v>
      </c>
      <c r="H57" s="21"/>
      <c r="I57" s="29"/>
    </row>
    <row r="58" spans="1:9" x14ac:dyDescent="0.3">
      <c r="A58" s="14" t="str">
        <f>'Daily Roster'!$S$1</f>
        <v>EMR meetings</v>
      </c>
      <c r="B58" s="6"/>
      <c r="C58" s="47" t="e">
        <f>VLOOKUP(C$42,DailyRoster,18,FALSE)</f>
        <v>#N/A</v>
      </c>
      <c r="D58" s="47" t="e">
        <f>VLOOKUP(D$42,DailyRoster,18,FALSE)</f>
        <v>#N/A</v>
      </c>
      <c r="E58" s="47" t="e">
        <f>VLOOKUP(E$42,DailyRoster,18,FALSE)</f>
        <v>#N/A</v>
      </c>
      <c r="F58" s="47" t="e">
        <f>VLOOKUP(F$42,DailyRoster,18,FALSE)</f>
        <v>#N/A</v>
      </c>
      <c r="G58" s="48" t="e">
        <f>VLOOKUP(G$42,DailyRoster,18,FALSE)</f>
        <v>#N/A</v>
      </c>
      <c r="H58" s="21"/>
      <c r="I58" s="29"/>
    </row>
    <row r="59" spans="1:9" x14ac:dyDescent="0.3">
      <c r="A59" s="14" t="str">
        <f>'Daily Roster'!$T$1</f>
        <v>French Student</v>
      </c>
      <c r="B59" s="6"/>
      <c r="C59" s="47" t="e">
        <f>VLOOKUP(C$42,DailyRoster,19,FALSE)</f>
        <v>#N/A</v>
      </c>
      <c r="D59" s="47" t="e">
        <f>VLOOKUP(D$42,DailyRoster,19,FALSE)</f>
        <v>#N/A</v>
      </c>
      <c r="E59" s="47" t="e">
        <f>VLOOKUP(E$42,DailyRoster,19,FALSE)</f>
        <v>#N/A</v>
      </c>
      <c r="F59" s="47" t="e">
        <f>VLOOKUP(F$42,DailyRoster,19,FALSE)</f>
        <v>#N/A</v>
      </c>
      <c r="G59" s="48" t="e">
        <f>VLOOKUP(G$42,DailyRoster,19,FALSE)</f>
        <v>#N/A</v>
      </c>
      <c r="H59" s="21"/>
      <c r="I59" s="29"/>
    </row>
    <row r="60" spans="1:9" x14ac:dyDescent="0.3">
      <c r="A60" s="14" t="str">
        <f>'Daily Roster'!$U$1</f>
        <v>[PHARMACY ROLE]</v>
      </c>
      <c r="B60" s="6"/>
      <c r="C60" s="47" t="e">
        <f>VLOOKUP(C$42,DailyRoster,20,FALSE)</f>
        <v>#N/A</v>
      </c>
      <c r="D60" s="47" t="e">
        <f>VLOOKUP(D$42,DailyRoster,20,FALSE)</f>
        <v>#N/A</v>
      </c>
      <c r="E60" s="47" t="e">
        <f>VLOOKUP(E$42,DailyRoster,20,FALSE)</f>
        <v>#N/A</v>
      </c>
      <c r="F60" s="47" t="e">
        <f>VLOOKUP(F$42,DailyRoster,20,FALSE)</f>
        <v>#N/A</v>
      </c>
      <c r="G60" s="48" t="e">
        <f>VLOOKUP(G$42,DailyRoster,20,FALSE)</f>
        <v>#N/A</v>
      </c>
      <c r="H60" s="21"/>
      <c r="I60" s="29"/>
    </row>
    <row r="61" spans="1:9" x14ac:dyDescent="0.3">
      <c r="A61" s="26"/>
      <c r="B61" s="27"/>
      <c r="C61" s="50">
        <f t="array" ref="C61:I61">Days+22+DATE(Calendar1Year,Calendar1MonthOption,1)-WEEKDAY(DATE(Calendar1Year,Calendar1MonthOption,1),WeekdayOption)</f>
        <v>42788</v>
      </c>
      <c r="D61" s="51">
        <v>42789</v>
      </c>
      <c r="E61" s="50">
        <v>42790</v>
      </c>
      <c r="F61" s="51">
        <v>42791</v>
      </c>
      <c r="G61" s="52">
        <v>42792</v>
      </c>
      <c r="H61" s="34">
        <v>42793</v>
      </c>
      <c r="I61" s="33">
        <v>42794</v>
      </c>
    </row>
    <row r="62" spans="1:9" x14ac:dyDescent="0.3">
      <c r="A62" s="14" t="str">
        <f>'Daily Roster'!$C$1</f>
        <v>Nest MONASH NEWBORN</v>
      </c>
      <c r="B62" s="6"/>
      <c r="C62" s="47" t="e">
        <f>VLOOKUP(C$61,DailyRoster,3,FALSE)</f>
        <v>#N/A</v>
      </c>
      <c r="D62" s="47" t="e">
        <f>VLOOKUP(D$61,DailyRoster,3,FALSE)</f>
        <v>#N/A</v>
      </c>
      <c r="E62" s="47" t="e">
        <f>VLOOKUP(E$61,DailyRoster,3,FALSE)</f>
        <v>#N/A</v>
      </c>
      <c r="F62" s="47" t="e">
        <f>VLOOKUP(F$61,DailyRoster,3,FALSE)</f>
        <v>#N/A</v>
      </c>
      <c r="G62" s="48" t="e">
        <f>VLOOKUP(G$61,DailyRoster,3,FALSE)</f>
        <v>#N/A</v>
      </c>
      <c r="H62" s="44"/>
      <c r="I62" s="25"/>
    </row>
    <row r="63" spans="1:9" x14ac:dyDescent="0.3">
      <c r="A63" s="14" t="str">
        <f>'Daily Roster'!$D$1</f>
        <v>4A Canopy</v>
      </c>
      <c r="B63" s="6"/>
      <c r="C63" s="47" t="e">
        <f>VLOOKUP(C$61,DailyRoster,4,FALSE)</f>
        <v>#N/A</v>
      </c>
      <c r="D63" s="47" t="e">
        <f>VLOOKUP(D$61,DailyRoster,4,FALSE)</f>
        <v>#N/A</v>
      </c>
      <c r="E63" s="47" t="e">
        <f>VLOOKUP(E$61,DailyRoster,4,FALSE)</f>
        <v>#N/A</v>
      </c>
      <c r="F63" s="47" t="e">
        <f>VLOOKUP(F$61,DailyRoster,4,FALSE)</f>
        <v>#N/A</v>
      </c>
      <c r="G63" s="48" t="e">
        <f>VLOOKUP(G$61,DailyRoster,4,FALSE)</f>
        <v>#N/A</v>
      </c>
      <c r="H63" s="44"/>
      <c r="I63" s="25"/>
    </row>
    <row r="64" spans="1:9" x14ac:dyDescent="0.3">
      <c r="A64" s="14" t="str">
        <f>'Daily Roster'!$E$1</f>
        <v>3A Forest</v>
      </c>
      <c r="B64" s="6"/>
      <c r="C64" s="47" t="e">
        <f>VLOOKUP(C$61,DailyRoster,5,FALSE)</f>
        <v>#N/A</v>
      </c>
      <c r="D64" s="47" t="e">
        <f>VLOOKUP(D$61,DailyRoster,5,FALSE)</f>
        <v>#N/A</v>
      </c>
      <c r="E64" s="47" t="e">
        <f>VLOOKUP(E$61,DailyRoster,5,FALSE)</f>
        <v>#N/A</v>
      </c>
      <c r="F64" s="47" t="e">
        <f>VLOOKUP(F$61,DailyRoster,5,FALSE)</f>
        <v>#N/A</v>
      </c>
      <c r="G64" s="48" t="e">
        <f>VLOOKUP(G$61,DailyRoster,5,FALSE)</f>
        <v>#N/A</v>
      </c>
      <c r="H64" s="44"/>
      <c r="I64" s="25"/>
    </row>
    <row r="65" spans="1:9" x14ac:dyDescent="0.3">
      <c r="A65" s="14" t="str">
        <f>'Daily Roster'!$F$1</f>
        <v>4C Reef Cancer Centre</v>
      </c>
      <c r="B65" s="6"/>
      <c r="C65" s="47" t="e">
        <f>VLOOKUP(C$61,DailyRoster,6,FALSE)</f>
        <v>#N/A</v>
      </c>
      <c r="D65" s="47" t="e">
        <f>VLOOKUP(D$61,DailyRoster,6,FALSE)</f>
        <v>#N/A</v>
      </c>
      <c r="E65" s="47" t="e">
        <f>VLOOKUP(E$61,DailyRoster,6,FALSE)</f>
        <v>#N/A</v>
      </c>
      <c r="F65" s="47" t="e">
        <f>VLOOKUP(F$61,DailyRoster,6,FALSE)</f>
        <v>#N/A</v>
      </c>
      <c r="G65" s="48" t="e">
        <f>VLOOKUP(G$61,DailyRoster,6,FALSE)</f>
        <v>#N/A</v>
      </c>
      <c r="H65" s="44"/>
      <c r="I65" s="25"/>
    </row>
    <row r="66" spans="1:9" x14ac:dyDescent="0.3">
      <c r="A66" s="14" t="str">
        <f>'Daily Roster'!$G$1</f>
        <v xml:space="preserve">MN SUPPORT </v>
      </c>
      <c r="B66" s="6"/>
      <c r="C66" s="47" t="e">
        <f>VLOOKUP(C$61,DailyRoster,7,FALSE)</f>
        <v>#N/A</v>
      </c>
      <c r="D66" s="47" t="e">
        <f>VLOOKUP(D$61,DailyRoster,7,FALSE)</f>
        <v>#N/A</v>
      </c>
      <c r="E66" s="47" t="e">
        <f>VLOOKUP(E$61,DailyRoster,7,FALSE)</f>
        <v>#N/A</v>
      </c>
      <c r="F66" s="47" t="e">
        <f>VLOOKUP(F$61,DailyRoster,7,FALSE)</f>
        <v>#N/A</v>
      </c>
      <c r="G66" s="48" t="e">
        <f>VLOOKUP(G$61,DailyRoster,7,FALSE)</f>
        <v>#N/A</v>
      </c>
      <c r="H66" s="44"/>
      <c r="I66" s="25"/>
    </row>
    <row r="67" spans="1:9" x14ac:dyDescent="0.3">
      <c r="A67" s="14" t="str">
        <f>'Daily Roster'!$I$1</f>
        <v>INTERN 1</v>
      </c>
      <c r="B67" s="6"/>
      <c r="C67" s="47" t="e">
        <f>VLOOKUP(C$61,DailyRoster,8,FALSE)</f>
        <v>#N/A</v>
      </c>
      <c r="D67" s="47" t="e">
        <f>VLOOKUP(D$61,DailyRoster,8,FALSE)</f>
        <v>#N/A</v>
      </c>
      <c r="E67" s="47" t="e">
        <f>VLOOKUP(E$61,DailyRoster,8,FALSE)</f>
        <v>#N/A</v>
      </c>
      <c r="F67" s="47" t="e">
        <f>VLOOKUP(F$61,DailyRoster,8,FALSE)</f>
        <v>#N/A</v>
      </c>
      <c r="G67" s="48" t="e">
        <f>VLOOKUP(G$61,DailyRoster,8,FALSE)</f>
        <v>#N/A</v>
      </c>
      <c r="H67" s="44"/>
      <c r="I67" s="25"/>
    </row>
    <row r="68" spans="1:9" x14ac:dyDescent="0.3">
      <c r="A68" s="14" t="str">
        <f>'Daily Roster'!$J$1</f>
        <v>MCH DISPENSARY MANAGER</v>
      </c>
      <c r="B68" s="6"/>
      <c r="C68" s="47" t="e">
        <f>VLOOKUP(C$61,DailyRoster,9,FALSE)</f>
        <v>#N/A</v>
      </c>
      <c r="D68" s="47" t="e">
        <f>VLOOKUP(D$61,DailyRoster,9,FALSE)</f>
        <v>#N/A</v>
      </c>
      <c r="E68" s="47" t="e">
        <f>VLOOKUP(E$61,DailyRoster,9,FALSE)</f>
        <v>#N/A</v>
      </c>
      <c r="F68" s="47" t="e">
        <f>VLOOKUP(F$61,DailyRoster,9,FALSE)</f>
        <v>#N/A</v>
      </c>
      <c r="G68" s="48" t="e">
        <f>VLOOKUP(G$61,DailyRoster,9,FALSE)</f>
        <v>#N/A</v>
      </c>
      <c r="H68" s="44"/>
      <c r="I68" s="25"/>
    </row>
    <row r="69" spans="1:9" x14ac:dyDescent="0.3">
      <c r="A69" s="14" t="str">
        <f>'Daily Roster'!$K$1</f>
        <v>MCH DISPENSARY</v>
      </c>
      <c r="B69" s="6"/>
      <c r="C69" s="47" t="e">
        <f>VLOOKUP(C$61,DailyRoster,10,FALSE)</f>
        <v>#N/A</v>
      </c>
      <c r="D69" s="47" t="e">
        <f>VLOOKUP(D$61,DailyRoster,10,FALSE)</f>
        <v>#N/A</v>
      </c>
      <c r="E69" s="47" t="e">
        <f>VLOOKUP(E$61,DailyRoster,10,FALSE)</f>
        <v>#N/A</v>
      </c>
      <c r="F69" s="47" t="e">
        <f>VLOOKUP(F$61,DailyRoster,10,FALSE)</f>
        <v>#N/A</v>
      </c>
      <c r="G69" s="48" t="e">
        <f>VLOOKUP(G$61,DailyRoster,10,FALSE)</f>
        <v>#N/A</v>
      </c>
      <c r="H69" s="44"/>
      <c r="I69" s="25"/>
    </row>
    <row r="70" spans="1:9" x14ac:dyDescent="0.3">
      <c r="A70" s="14" t="str">
        <f>'Daily Roster'!$L$1</f>
        <v>MCH ASEPTIC SUITE</v>
      </c>
      <c r="B70" s="6"/>
      <c r="C70" s="47" t="e">
        <f>VLOOKUP(C$61,DailyRoster,11,FALSE)</f>
        <v>#N/A</v>
      </c>
      <c r="D70" s="47" t="e">
        <f>VLOOKUP(D$61,DailyRoster,11,FALSE)</f>
        <v>#N/A</v>
      </c>
      <c r="E70" s="47" t="e">
        <f>VLOOKUP(E$61,DailyRoster,11,FALSE)</f>
        <v>#N/A</v>
      </c>
      <c r="F70" s="47" t="e">
        <f>VLOOKUP(F$61,DailyRoster,11,FALSE)</f>
        <v>#N/A</v>
      </c>
      <c r="G70" s="48" t="e">
        <f>VLOOKUP(G$61,DailyRoster,11,FALSE)</f>
        <v>#N/A</v>
      </c>
      <c r="H70" s="44"/>
      <c r="I70" s="25"/>
    </row>
    <row r="71" spans="1:9" x14ac:dyDescent="0.3">
      <c r="A71" s="14" t="str">
        <f>'Daily Roster'!$M$1</f>
        <v>Associate Deputy Director</v>
      </c>
      <c r="B71" s="6"/>
      <c r="C71" s="47" t="e">
        <f>VLOOKUP(C$61,DailyRoster,12,FALSE)</f>
        <v>#N/A</v>
      </c>
      <c r="D71" s="47" t="e">
        <f>VLOOKUP(D$61,DailyRoster,12,FALSE)</f>
        <v>#N/A</v>
      </c>
      <c r="E71" s="47" t="e">
        <f>VLOOKUP(E$61,DailyRoster,12,FALSE)</f>
        <v>#N/A</v>
      </c>
      <c r="F71" s="47" t="e">
        <f>VLOOKUP(F$61,DailyRoster,12,FALSE)</f>
        <v>#N/A</v>
      </c>
      <c r="G71" s="48" t="e">
        <f>VLOOKUP(G$61,DailyRoster,12,FALSE)</f>
        <v>#N/A</v>
      </c>
      <c r="H71" s="44"/>
      <c r="I71" s="25"/>
    </row>
    <row r="72" spans="1:9" x14ac:dyDescent="0.3">
      <c r="A72" s="14" t="str">
        <f>'Daily Roster'!$N$1</f>
        <v>INTERN 2</v>
      </c>
      <c r="B72" s="6"/>
      <c r="C72" s="47" t="e">
        <f>VLOOKUP(C$61,DailyRoster,13,FALSE)</f>
        <v>#N/A</v>
      </c>
      <c r="D72" s="47" t="e">
        <f>VLOOKUP(D$61,DailyRoster,13,FALSE)</f>
        <v>#N/A</v>
      </c>
      <c r="E72" s="47" t="e">
        <f>VLOOKUP(E$61,DailyRoster,13,FALSE)</f>
        <v>#N/A</v>
      </c>
      <c r="F72" s="47" t="e">
        <f>VLOOKUP(F$61,DailyRoster,13,FALSE)</f>
        <v>#N/A</v>
      </c>
      <c r="G72" s="48" t="e">
        <f>VLOOKUP(G$61,DailyRoster,13,FALSE)</f>
        <v>#N/A</v>
      </c>
      <c r="H72" s="44"/>
      <c r="I72" s="25"/>
    </row>
    <row r="73" spans="1:9" x14ac:dyDescent="0.3">
      <c r="A73" s="14" t="str">
        <f>'Daily Roster'!$O$1</f>
        <v>MCH DISP TRAINING</v>
      </c>
      <c r="B73" s="6"/>
      <c r="C73" s="47" t="e">
        <f>VLOOKUP(C$61,DailyRoster,14,FALSE)</f>
        <v>#N/A</v>
      </c>
      <c r="D73" s="47" t="e">
        <f>VLOOKUP(D$61,DailyRoster,14,FALSE)</f>
        <v>#N/A</v>
      </c>
      <c r="E73" s="47" t="e">
        <f>VLOOKUP(E$61,DailyRoster,14,FALSE)</f>
        <v>#N/A</v>
      </c>
      <c r="F73" s="47" t="e">
        <f>VLOOKUP(F$61,DailyRoster,14,FALSE)</f>
        <v>#N/A</v>
      </c>
      <c r="G73" s="48" t="e">
        <f>VLOOKUP(G$61,DailyRoster,14,FALSE)</f>
        <v>#N/A</v>
      </c>
      <c r="H73" s="44"/>
      <c r="I73" s="25"/>
    </row>
    <row r="74" spans="1:9" x14ac:dyDescent="0.3">
      <c r="A74" s="14" t="str">
        <f>'Daily Roster'!$P$1</f>
        <v>Support</v>
      </c>
      <c r="B74" s="6"/>
      <c r="C74" s="47" t="e">
        <f>VLOOKUP(C$61,DailyRoster,15,FALSE)</f>
        <v>#N/A</v>
      </c>
      <c r="D74" s="47" t="e">
        <f>VLOOKUP(D$61,DailyRoster,15,FALSE)</f>
        <v>#N/A</v>
      </c>
      <c r="E74" s="47" t="e">
        <f>VLOOKUP(E$61,DailyRoster,15,FALSE)</f>
        <v>#N/A</v>
      </c>
      <c r="F74" s="47" t="e">
        <f>VLOOKUP(F$61,DailyRoster,15,FALSE)</f>
        <v>#N/A</v>
      </c>
      <c r="G74" s="48" t="e">
        <f>VLOOKUP(G$61,DailyRoster,15,FALSE)</f>
        <v>#N/A</v>
      </c>
      <c r="H74" s="44"/>
      <c r="I74" s="25"/>
    </row>
    <row r="75" spans="1:9" x14ac:dyDescent="0.3">
      <c r="A75" s="14" t="str">
        <f>'Daily Roster'!$Q$1</f>
        <v>StEP Student</v>
      </c>
      <c r="B75" s="6"/>
      <c r="C75" s="47" t="e">
        <f>VLOOKUP(C$61,DailyRoster,16,FALSE)</f>
        <v>#N/A</v>
      </c>
      <c r="D75" s="47" t="e">
        <f>VLOOKUP(D$61,DailyRoster,16,FALSE)</f>
        <v>#N/A</v>
      </c>
      <c r="E75" s="47" t="e">
        <f>VLOOKUP(E$61,DailyRoster,16,FALSE)</f>
        <v>#N/A</v>
      </c>
      <c r="F75" s="47" t="e">
        <f>VLOOKUP(F$61,DailyRoster,16,FALSE)</f>
        <v>#N/A</v>
      </c>
      <c r="G75" s="48" t="e">
        <f>VLOOKUP(G$61,DailyRoster,16,FALSE)</f>
        <v>#N/A</v>
      </c>
      <c r="H75" s="21"/>
      <c r="I75" s="29"/>
    </row>
    <row r="76" spans="1:9" x14ac:dyDescent="0.3">
      <c r="A76" s="14" t="str">
        <f>'Daily Roster'!$R$1</f>
        <v>Smart Pumps</v>
      </c>
      <c r="B76" s="6"/>
      <c r="C76" s="47" t="e">
        <f>VLOOKUP(C$61,DailyRoster,17,FALSE)</f>
        <v>#N/A</v>
      </c>
      <c r="D76" s="47" t="e">
        <f>VLOOKUP(D$61,DailyRoster,17,FALSE)</f>
        <v>#N/A</v>
      </c>
      <c r="E76" s="47" t="e">
        <f>VLOOKUP(E$61,DailyRoster,17,FALSE)</f>
        <v>#N/A</v>
      </c>
      <c r="F76" s="47" t="e">
        <f>VLOOKUP(F$61,DailyRoster,17,FALSE)</f>
        <v>#N/A</v>
      </c>
      <c r="G76" s="48" t="e">
        <f>VLOOKUP(G$61,DailyRoster,17,FALSE)</f>
        <v>#N/A</v>
      </c>
      <c r="H76" s="21"/>
      <c r="I76" s="29"/>
    </row>
    <row r="77" spans="1:9" x14ac:dyDescent="0.3">
      <c r="A77" s="14" t="str">
        <f>'Daily Roster'!$S$1</f>
        <v>EMR meetings</v>
      </c>
      <c r="B77" s="6"/>
      <c r="C77" s="47" t="e">
        <f>VLOOKUP(C$61,DailyRoster,18,FALSE)</f>
        <v>#N/A</v>
      </c>
      <c r="D77" s="47" t="e">
        <f>VLOOKUP(D$61,DailyRoster,18,FALSE)</f>
        <v>#N/A</v>
      </c>
      <c r="E77" s="47" t="e">
        <f>VLOOKUP(E$61,DailyRoster,18,FALSE)</f>
        <v>#N/A</v>
      </c>
      <c r="F77" s="47" t="e">
        <f>VLOOKUP(F$61,DailyRoster,18,FALSE)</f>
        <v>#N/A</v>
      </c>
      <c r="G77" s="48" t="e">
        <f>VLOOKUP(G$61,DailyRoster,18,FALSE)</f>
        <v>#N/A</v>
      </c>
      <c r="H77" s="21"/>
      <c r="I77" s="29"/>
    </row>
    <row r="78" spans="1:9" x14ac:dyDescent="0.3">
      <c r="A78" s="14" t="str">
        <f>'Daily Roster'!$T$1</f>
        <v>French Student</v>
      </c>
      <c r="B78" s="6"/>
      <c r="C78" s="47" t="e">
        <f>VLOOKUP(C$61,DailyRoster,19,FALSE)</f>
        <v>#N/A</v>
      </c>
      <c r="D78" s="47" t="e">
        <f>VLOOKUP(D$61,DailyRoster,19,FALSE)</f>
        <v>#N/A</v>
      </c>
      <c r="E78" s="47" t="e">
        <f>VLOOKUP(E$61,DailyRoster,19,FALSE)</f>
        <v>#N/A</v>
      </c>
      <c r="F78" s="47" t="e">
        <f>VLOOKUP(F$61,DailyRoster,19,FALSE)</f>
        <v>#N/A</v>
      </c>
      <c r="G78" s="48" t="e">
        <f>VLOOKUP(G$61,DailyRoster,19,FALSE)</f>
        <v>#N/A</v>
      </c>
      <c r="H78" s="21"/>
      <c r="I78" s="29"/>
    </row>
    <row r="79" spans="1:9" x14ac:dyDescent="0.3">
      <c r="A79" s="14" t="str">
        <f>'Daily Roster'!$U$1</f>
        <v>[PHARMACY ROLE]</v>
      </c>
      <c r="B79" s="6"/>
      <c r="C79" s="47" t="e">
        <f>VLOOKUP(C$61,DailyRoster,20,FALSE)</f>
        <v>#N/A</v>
      </c>
      <c r="D79" s="47" t="e">
        <f>VLOOKUP(D$61,DailyRoster,20,FALSE)</f>
        <v>#N/A</v>
      </c>
      <c r="E79" s="47" t="e">
        <f>VLOOKUP(E$61,DailyRoster,20,FALSE)</f>
        <v>#N/A</v>
      </c>
      <c r="F79" s="47" t="e">
        <f>VLOOKUP(F$61,DailyRoster,20,FALSE)</f>
        <v>#N/A</v>
      </c>
      <c r="G79" s="48" t="e">
        <f>VLOOKUP(G$61,DailyRoster,20,FALSE)</f>
        <v>#N/A</v>
      </c>
      <c r="H79" s="21"/>
      <c r="I79" s="29"/>
    </row>
    <row r="80" spans="1:9" x14ac:dyDescent="0.3">
      <c r="A80" s="26"/>
      <c r="B80" s="28"/>
      <c r="C80" s="50">
        <f t="array" ref="C80:I80">Days+29+DATE(Calendar1Year,Calendar1MonthOption,1)-WEEKDAY(DATE(Calendar1Year,Calendar1MonthOption,1),WeekdayOption)</f>
        <v>42795</v>
      </c>
      <c r="D80" s="51">
        <v>42796</v>
      </c>
      <c r="E80" s="50">
        <v>42797</v>
      </c>
      <c r="F80" s="51">
        <v>42798</v>
      </c>
      <c r="G80" s="52">
        <v>42799</v>
      </c>
      <c r="H80" s="34">
        <v>42800</v>
      </c>
      <c r="I80" s="33">
        <v>42801</v>
      </c>
    </row>
    <row r="81" spans="1:9" x14ac:dyDescent="0.3">
      <c r="A81" s="14" t="str">
        <f>'Daily Roster'!$C$1</f>
        <v>Nest MONASH NEWBORN</v>
      </c>
      <c r="B81" s="6"/>
      <c r="C81" s="47" t="e">
        <f>VLOOKUP(C$80,DailyRoster,3,FALSE)</f>
        <v>#N/A</v>
      </c>
      <c r="D81" s="47" t="e">
        <f>VLOOKUP(D$80,DailyRoster,3,FALSE)</f>
        <v>#N/A</v>
      </c>
      <c r="E81" s="47" t="e">
        <f>VLOOKUP(E$80,DailyRoster,3,FALSE)</f>
        <v>#N/A</v>
      </c>
      <c r="F81" s="47" t="e">
        <f>VLOOKUP(F$80,DailyRoster,3,FALSE)</f>
        <v>#N/A</v>
      </c>
      <c r="G81" s="48" t="e">
        <f>VLOOKUP(G$80,DailyRoster,3,FALSE)</f>
        <v>#N/A</v>
      </c>
      <c r="H81" s="44"/>
      <c r="I81" s="25"/>
    </row>
    <row r="82" spans="1:9" x14ac:dyDescent="0.3">
      <c r="A82" s="14" t="str">
        <f>'Daily Roster'!$D$1</f>
        <v>4A Canopy</v>
      </c>
      <c r="B82" s="6"/>
      <c r="C82" s="47" t="e">
        <f>VLOOKUP(C$80,DailyRoster,4,FALSE)</f>
        <v>#N/A</v>
      </c>
      <c r="D82" s="47" t="e">
        <f>VLOOKUP(D$80,DailyRoster,4,FALSE)</f>
        <v>#N/A</v>
      </c>
      <c r="E82" s="47" t="e">
        <f>VLOOKUP(E$80,DailyRoster,4,FALSE)</f>
        <v>#N/A</v>
      </c>
      <c r="F82" s="47" t="e">
        <f>VLOOKUP(F$80,DailyRoster,4,FALSE)</f>
        <v>#N/A</v>
      </c>
      <c r="G82" s="48" t="e">
        <f>VLOOKUP(G$80,DailyRoster,4,FALSE)</f>
        <v>#N/A</v>
      </c>
      <c r="H82" s="44"/>
      <c r="I82" s="25"/>
    </row>
    <row r="83" spans="1:9" x14ac:dyDescent="0.3">
      <c r="A83" s="14" t="str">
        <f>'Daily Roster'!$E$1</f>
        <v>3A Forest</v>
      </c>
      <c r="B83" s="6"/>
      <c r="C83" s="47" t="e">
        <f>VLOOKUP(C$80,DailyRoster,5,FALSE)</f>
        <v>#N/A</v>
      </c>
      <c r="D83" s="47" t="e">
        <f>VLOOKUP(D$80,DailyRoster,5,FALSE)</f>
        <v>#N/A</v>
      </c>
      <c r="E83" s="47" t="e">
        <f>VLOOKUP(E$80,DailyRoster,5,FALSE)</f>
        <v>#N/A</v>
      </c>
      <c r="F83" s="47" t="e">
        <f>VLOOKUP(F$80,DailyRoster,5,FALSE)</f>
        <v>#N/A</v>
      </c>
      <c r="G83" s="48" t="e">
        <f>VLOOKUP(G$80,DailyRoster,5,FALSE)</f>
        <v>#N/A</v>
      </c>
      <c r="H83" s="44"/>
      <c r="I83" s="25"/>
    </row>
    <row r="84" spans="1:9" x14ac:dyDescent="0.3">
      <c r="A84" s="14" t="str">
        <f>'Daily Roster'!$F$1</f>
        <v>4C Reef Cancer Centre</v>
      </c>
      <c r="B84" s="6"/>
      <c r="C84" s="47" t="e">
        <f>VLOOKUP(C$80,DailyRoster,6,FALSE)</f>
        <v>#N/A</v>
      </c>
      <c r="D84" s="47" t="e">
        <f>VLOOKUP(D$80,DailyRoster,6,FALSE)</f>
        <v>#N/A</v>
      </c>
      <c r="E84" s="47" t="e">
        <f>VLOOKUP(E$80,DailyRoster,6,FALSE)</f>
        <v>#N/A</v>
      </c>
      <c r="F84" s="47" t="e">
        <f>VLOOKUP(F$80,DailyRoster,6,FALSE)</f>
        <v>#N/A</v>
      </c>
      <c r="G84" s="48" t="e">
        <f>VLOOKUP(G$80,DailyRoster,6,FALSE)</f>
        <v>#N/A</v>
      </c>
      <c r="H84" s="44"/>
      <c r="I84" s="25"/>
    </row>
    <row r="85" spans="1:9" x14ac:dyDescent="0.3">
      <c r="A85" s="14" t="str">
        <f>'Daily Roster'!$G$1</f>
        <v xml:space="preserve">MN SUPPORT </v>
      </c>
      <c r="B85" s="6"/>
      <c r="C85" s="47" t="e">
        <f>VLOOKUP(C$80,DailyRoster,7,FALSE)</f>
        <v>#N/A</v>
      </c>
      <c r="D85" s="47" t="e">
        <f>VLOOKUP(D$80,DailyRoster,7,FALSE)</f>
        <v>#N/A</v>
      </c>
      <c r="E85" s="47" t="e">
        <f>VLOOKUP(E$80,DailyRoster,7,FALSE)</f>
        <v>#N/A</v>
      </c>
      <c r="F85" s="47" t="e">
        <f>VLOOKUP(F$80,DailyRoster,7,FALSE)</f>
        <v>#N/A</v>
      </c>
      <c r="G85" s="48" t="e">
        <f>VLOOKUP(G$80,DailyRoster,7,FALSE)</f>
        <v>#N/A</v>
      </c>
      <c r="H85" s="44"/>
      <c r="I85" s="25"/>
    </row>
    <row r="86" spans="1:9" x14ac:dyDescent="0.3">
      <c r="A86" s="14" t="str">
        <f>'Daily Roster'!$I$1</f>
        <v>INTERN 1</v>
      </c>
      <c r="B86" s="6"/>
      <c r="C86" s="47" t="e">
        <f>VLOOKUP(C$80,DailyRoster,8,FALSE)</f>
        <v>#N/A</v>
      </c>
      <c r="D86" s="47" t="e">
        <f>VLOOKUP(D$80,DailyRoster,8,FALSE)</f>
        <v>#N/A</v>
      </c>
      <c r="E86" s="47" t="e">
        <f>VLOOKUP(E$80,DailyRoster,8,FALSE)</f>
        <v>#N/A</v>
      </c>
      <c r="F86" s="47" t="e">
        <f>VLOOKUP(F$80,DailyRoster,8,FALSE)</f>
        <v>#N/A</v>
      </c>
      <c r="G86" s="48" t="e">
        <f>VLOOKUP(G$80,DailyRoster,8,FALSE)</f>
        <v>#N/A</v>
      </c>
      <c r="H86" s="44"/>
      <c r="I86" s="25"/>
    </row>
    <row r="87" spans="1:9" x14ac:dyDescent="0.3">
      <c r="A87" s="14" t="str">
        <f>'Daily Roster'!$J$1</f>
        <v>MCH DISPENSARY MANAGER</v>
      </c>
      <c r="B87" s="6"/>
      <c r="C87" s="47" t="e">
        <f>VLOOKUP(C$80,DailyRoster,9,FALSE)</f>
        <v>#N/A</v>
      </c>
      <c r="D87" s="47" t="e">
        <f>VLOOKUP(D$80,DailyRoster,9,FALSE)</f>
        <v>#N/A</v>
      </c>
      <c r="E87" s="47" t="e">
        <f>VLOOKUP(E$80,DailyRoster,9,FALSE)</f>
        <v>#N/A</v>
      </c>
      <c r="F87" s="47" t="e">
        <f>VLOOKUP(F$80,DailyRoster,9,FALSE)</f>
        <v>#N/A</v>
      </c>
      <c r="G87" s="48" t="e">
        <f>VLOOKUP(G$80,DailyRoster,9,FALSE)</f>
        <v>#N/A</v>
      </c>
      <c r="H87" s="44"/>
      <c r="I87" s="25"/>
    </row>
    <row r="88" spans="1:9" x14ac:dyDescent="0.3">
      <c r="A88" s="14" t="str">
        <f>'Daily Roster'!$K$1</f>
        <v>MCH DISPENSARY</v>
      </c>
      <c r="B88" s="6"/>
      <c r="C88" s="47" t="e">
        <f>VLOOKUP(C$80,DailyRoster,10,FALSE)</f>
        <v>#N/A</v>
      </c>
      <c r="D88" s="47" t="e">
        <f>VLOOKUP(D$80,DailyRoster,10,FALSE)</f>
        <v>#N/A</v>
      </c>
      <c r="E88" s="47" t="e">
        <f>VLOOKUP(E$80,DailyRoster,10,FALSE)</f>
        <v>#N/A</v>
      </c>
      <c r="F88" s="47" t="e">
        <f>VLOOKUP(F$80,DailyRoster,10,FALSE)</f>
        <v>#N/A</v>
      </c>
      <c r="G88" s="48" t="e">
        <f>VLOOKUP(G$80,DailyRoster,10,FALSE)</f>
        <v>#N/A</v>
      </c>
      <c r="H88" s="44"/>
      <c r="I88" s="25"/>
    </row>
    <row r="89" spans="1:9" x14ac:dyDescent="0.3">
      <c r="A89" s="14" t="str">
        <f>'Daily Roster'!$L$1</f>
        <v>MCH ASEPTIC SUITE</v>
      </c>
      <c r="B89" s="6"/>
      <c r="C89" s="47" t="e">
        <f>VLOOKUP(C$80,DailyRoster,11,FALSE)</f>
        <v>#N/A</v>
      </c>
      <c r="D89" s="47" t="e">
        <f>VLOOKUP(D$80,DailyRoster,11,FALSE)</f>
        <v>#N/A</v>
      </c>
      <c r="E89" s="47" t="e">
        <f>VLOOKUP(E$80,DailyRoster,11,FALSE)</f>
        <v>#N/A</v>
      </c>
      <c r="F89" s="47" t="e">
        <f>VLOOKUP(F$80,DailyRoster,11,FALSE)</f>
        <v>#N/A</v>
      </c>
      <c r="G89" s="48" t="e">
        <f>VLOOKUP(G$80,DailyRoster,11,FALSE)</f>
        <v>#N/A</v>
      </c>
      <c r="H89" s="44"/>
      <c r="I89" s="25"/>
    </row>
    <row r="90" spans="1:9" x14ac:dyDescent="0.3">
      <c r="A90" s="14" t="str">
        <f>'Daily Roster'!$M$1</f>
        <v>Associate Deputy Director</v>
      </c>
      <c r="B90" s="6"/>
      <c r="C90" s="47" t="e">
        <f>VLOOKUP(C$80,DailyRoster,12,FALSE)</f>
        <v>#N/A</v>
      </c>
      <c r="D90" s="47" t="e">
        <f>VLOOKUP(D$80,DailyRoster,12,FALSE)</f>
        <v>#N/A</v>
      </c>
      <c r="E90" s="47" t="e">
        <f>VLOOKUP(E$80,DailyRoster,12,FALSE)</f>
        <v>#N/A</v>
      </c>
      <c r="F90" s="47" t="e">
        <f>VLOOKUP(F$80,DailyRoster,12,FALSE)</f>
        <v>#N/A</v>
      </c>
      <c r="G90" s="48" t="e">
        <f>VLOOKUP(G$80,DailyRoster,12,FALSE)</f>
        <v>#N/A</v>
      </c>
      <c r="H90" s="44"/>
      <c r="I90" s="25"/>
    </row>
    <row r="91" spans="1:9" x14ac:dyDescent="0.3">
      <c r="A91" s="14" t="str">
        <f>'Daily Roster'!$N$1</f>
        <v>INTERN 2</v>
      </c>
      <c r="B91" s="6"/>
      <c r="C91" s="47" t="e">
        <f>VLOOKUP(C$80,DailyRoster,13,FALSE)</f>
        <v>#N/A</v>
      </c>
      <c r="D91" s="47" t="e">
        <f>VLOOKUP(D$80,DailyRoster,13,FALSE)</f>
        <v>#N/A</v>
      </c>
      <c r="E91" s="47" t="e">
        <f>VLOOKUP(E$80,DailyRoster,13,FALSE)</f>
        <v>#N/A</v>
      </c>
      <c r="F91" s="47" t="e">
        <f>VLOOKUP(F$80,DailyRoster,13,FALSE)</f>
        <v>#N/A</v>
      </c>
      <c r="G91" s="48" t="e">
        <f>VLOOKUP(G$80,DailyRoster,13,FALSE)</f>
        <v>#N/A</v>
      </c>
      <c r="H91" s="44"/>
      <c r="I91" s="25"/>
    </row>
    <row r="92" spans="1:9" x14ac:dyDescent="0.3">
      <c r="A92" s="14" t="str">
        <f>'Daily Roster'!$O$1</f>
        <v>MCH DISP TRAINING</v>
      </c>
      <c r="B92" s="6"/>
      <c r="C92" s="47" t="e">
        <f>VLOOKUP(C$80,DailyRoster,14,FALSE)</f>
        <v>#N/A</v>
      </c>
      <c r="D92" s="47" t="e">
        <f>VLOOKUP(D$80,DailyRoster,14,FALSE)</f>
        <v>#N/A</v>
      </c>
      <c r="E92" s="47" t="e">
        <f>VLOOKUP(E$80,DailyRoster,14,FALSE)</f>
        <v>#N/A</v>
      </c>
      <c r="F92" s="47" t="e">
        <f>VLOOKUP(F$80,DailyRoster,14,FALSE)</f>
        <v>#N/A</v>
      </c>
      <c r="G92" s="48" t="e">
        <f>VLOOKUP(G$80,DailyRoster,14,FALSE)</f>
        <v>#N/A</v>
      </c>
      <c r="H92" s="44"/>
      <c r="I92" s="25"/>
    </row>
    <row r="93" spans="1:9" x14ac:dyDescent="0.3">
      <c r="A93" s="14" t="str">
        <f>'Daily Roster'!$P$1</f>
        <v>Support</v>
      </c>
      <c r="B93" s="6"/>
      <c r="C93" s="47" t="e">
        <f>VLOOKUP(C$80,DailyRoster,15,FALSE)</f>
        <v>#N/A</v>
      </c>
      <c r="D93" s="47" t="e">
        <f>VLOOKUP(D$80,DailyRoster,15,FALSE)</f>
        <v>#N/A</v>
      </c>
      <c r="E93" s="47" t="e">
        <f>VLOOKUP(E$80,DailyRoster,15,FALSE)</f>
        <v>#N/A</v>
      </c>
      <c r="F93" s="47" t="e">
        <f>VLOOKUP(F$80,DailyRoster,15,FALSE)</f>
        <v>#N/A</v>
      </c>
      <c r="G93" s="48" t="e">
        <f>VLOOKUP(G$80,DailyRoster,15,FALSE)</f>
        <v>#N/A</v>
      </c>
      <c r="H93" s="44"/>
      <c r="I93" s="25"/>
    </row>
    <row r="94" spans="1:9" x14ac:dyDescent="0.3">
      <c r="A94" s="14" t="str">
        <f>'Daily Roster'!$Q$1</f>
        <v>StEP Student</v>
      </c>
      <c r="B94" s="6"/>
      <c r="C94" s="47" t="e">
        <f>VLOOKUP(C$80,DailyRoster,16,FALSE)</f>
        <v>#N/A</v>
      </c>
      <c r="D94" s="47" t="e">
        <f>VLOOKUP(D$80,DailyRoster,16,FALSE)</f>
        <v>#N/A</v>
      </c>
      <c r="E94" s="47" t="e">
        <f>VLOOKUP(E$80,DailyRoster,16,FALSE)</f>
        <v>#N/A</v>
      </c>
      <c r="F94" s="47" t="e">
        <f>VLOOKUP(F$80,DailyRoster,16,FALSE)</f>
        <v>#N/A</v>
      </c>
      <c r="G94" s="48" t="e">
        <f>VLOOKUP(G$80,DailyRoster,16,FALSE)</f>
        <v>#N/A</v>
      </c>
      <c r="H94" s="21"/>
      <c r="I94" s="31"/>
    </row>
    <row r="95" spans="1:9" x14ac:dyDescent="0.3">
      <c r="A95" s="14" t="str">
        <f>'Daily Roster'!$R$1</f>
        <v>Smart Pumps</v>
      </c>
      <c r="B95" s="6"/>
      <c r="C95" s="47" t="e">
        <f>VLOOKUP(C$80,DailyRoster,17,FALSE)</f>
        <v>#N/A</v>
      </c>
      <c r="D95" s="47" t="e">
        <f>VLOOKUP(D$80,DailyRoster,17,FALSE)</f>
        <v>#N/A</v>
      </c>
      <c r="E95" s="47" t="e">
        <f>VLOOKUP(E$80,DailyRoster,17,FALSE)</f>
        <v>#N/A</v>
      </c>
      <c r="F95" s="47" t="e">
        <f>VLOOKUP(F$80,DailyRoster,17,FALSE)</f>
        <v>#N/A</v>
      </c>
      <c r="G95" s="48" t="e">
        <f>VLOOKUP(G$80,DailyRoster,17,FALSE)</f>
        <v>#N/A</v>
      </c>
      <c r="H95" s="21"/>
      <c r="I95" s="31"/>
    </row>
    <row r="96" spans="1:9" x14ac:dyDescent="0.3">
      <c r="A96" s="14" t="str">
        <f>'Daily Roster'!$S$1</f>
        <v>EMR meetings</v>
      </c>
      <c r="B96" s="6"/>
      <c r="C96" s="47" t="e">
        <f>VLOOKUP(C$80,DailyRoster,18,FALSE)</f>
        <v>#N/A</v>
      </c>
      <c r="D96" s="47" t="e">
        <f>VLOOKUP(D$80,DailyRoster,18,FALSE)</f>
        <v>#N/A</v>
      </c>
      <c r="E96" s="47" t="e">
        <f>VLOOKUP(E$80,DailyRoster,18,FALSE)</f>
        <v>#N/A</v>
      </c>
      <c r="F96" s="47" t="e">
        <f>VLOOKUP(F$80,DailyRoster,18,FALSE)</f>
        <v>#N/A</v>
      </c>
      <c r="G96" s="48" t="e">
        <f>VLOOKUP(G$80,DailyRoster,18,FALSE)</f>
        <v>#N/A</v>
      </c>
      <c r="H96" s="21"/>
      <c r="I96" s="31"/>
    </row>
    <row r="97" spans="1:9" x14ac:dyDescent="0.3">
      <c r="A97" s="14" t="str">
        <f>'Daily Roster'!$T$1</f>
        <v>French Student</v>
      </c>
      <c r="B97" s="6"/>
      <c r="C97" s="47" t="e">
        <f>VLOOKUP(C$80,DailyRoster,19,FALSE)</f>
        <v>#N/A</v>
      </c>
      <c r="D97" s="47" t="e">
        <f>VLOOKUP(D$80,DailyRoster,19,FALSE)</f>
        <v>#N/A</v>
      </c>
      <c r="E97" s="47" t="e">
        <f>VLOOKUP(E$80,DailyRoster,19,FALSE)</f>
        <v>#N/A</v>
      </c>
      <c r="F97" s="47" t="e">
        <f>VLOOKUP(F$80,DailyRoster,19,FALSE)</f>
        <v>#N/A</v>
      </c>
      <c r="G97" s="48" t="e">
        <f>VLOOKUP(G$80,DailyRoster,19,FALSE)</f>
        <v>#N/A</v>
      </c>
      <c r="H97" s="21"/>
      <c r="I97" s="31"/>
    </row>
    <row r="98" spans="1:9" x14ac:dyDescent="0.3">
      <c r="A98" s="14" t="str">
        <f>'Daily Roster'!$U$1</f>
        <v>[PHARMACY ROLE]</v>
      </c>
      <c r="B98" s="6"/>
      <c r="C98" s="47" t="e">
        <f>VLOOKUP(C$80,DailyRoster,20,FALSE)</f>
        <v>#N/A</v>
      </c>
      <c r="D98" s="47" t="e">
        <f>VLOOKUP(D$80,DailyRoster,20,FALSE)</f>
        <v>#N/A</v>
      </c>
      <c r="E98" s="47" t="e">
        <f>VLOOKUP(E$80,DailyRoster,20,FALSE)</f>
        <v>#N/A</v>
      </c>
      <c r="F98" s="47" t="e">
        <f>VLOOKUP(F$80,DailyRoster,20,FALSE)</f>
        <v>#N/A</v>
      </c>
      <c r="G98" s="48" t="e">
        <f>VLOOKUP(G$80,DailyRoster,20,FALSE)</f>
        <v>#N/A</v>
      </c>
      <c r="H98" s="21"/>
      <c r="I98" s="31"/>
    </row>
    <row r="99" spans="1:9" x14ac:dyDescent="0.3">
      <c r="A99" s="26"/>
      <c r="B99" s="27"/>
      <c r="C99" s="50">
        <f t="array" ref="C99:D99">Days+36+DATE(Calendar1Year,Calendar1MonthOption,1)-WEEKDAY(DATE(Calendar1Year,Calendar1MonthOption,1),WeekdayOption)</f>
        <v>42802</v>
      </c>
      <c r="D99" s="51">
        <v>42803</v>
      </c>
      <c r="E99" s="91" t="s">
        <v>13</v>
      </c>
      <c r="F99" s="92"/>
      <c r="G99" s="93"/>
      <c r="H99" s="41"/>
      <c r="I99" s="42"/>
    </row>
    <row r="100" spans="1:9" x14ac:dyDescent="0.3">
      <c r="A100" s="14" t="str">
        <f>'Daily Roster'!$C$1</f>
        <v>Nest MONASH NEWBORN</v>
      </c>
      <c r="B100" s="6"/>
      <c r="C100" s="47" t="e">
        <f>VLOOKUP(C$99,DailyRoster,3,FALSE)</f>
        <v>#N/A</v>
      </c>
      <c r="D100" s="47" t="e">
        <f>VLOOKUP(D$99,DailyRoster,3,FALSE)</f>
        <v>#N/A</v>
      </c>
      <c r="E100" s="54" t="e">
        <f>VLOOKUP(E$99,DailyRoster,3,FALSE)</f>
        <v>#N/A</v>
      </c>
      <c r="F100" s="49" t="e">
        <f>VLOOKUP(F$99,DailyRoster,3,FALSE)</f>
        <v>#N/A</v>
      </c>
      <c r="G100" s="53" t="e">
        <f>VLOOKUP(G$99,DailyRoster,3,FALSE)</f>
        <v>#N/A</v>
      </c>
      <c r="H100" s="21" t="e">
        <f t="shared" ref="H100" si="3">VLOOKUP(H$99,SpecialMedicine2017,3,FALSE)</f>
        <v>#N/A</v>
      </c>
      <c r="I100" s="31"/>
    </row>
    <row r="101" spans="1:9" x14ac:dyDescent="0.3">
      <c r="A101" s="14" t="str">
        <f>'Daily Roster'!$D$1</f>
        <v>4A Canopy</v>
      </c>
      <c r="B101" s="6"/>
      <c r="C101" s="47" t="e">
        <f>VLOOKUP(C$99,DailyRoster,4,FALSE)</f>
        <v>#N/A</v>
      </c>
      <c r="D101" s="47" t="e">
        <f>VLOOKUP(D$99,DailyRoster,4,FALSE)</f>
        <v>#N/A</v>
      </c>
      <c r="E101" s="54" t="e">
        <f>VLOOKUP(E$99,DailyRoster,4,FALSE)</f>
        <v>#N/A</v>
      </c>
      <c r="F101" s="49" t="e">
        <f>VLOOKUP(F$99,DailyRoster,4,FALSE)</f>
        <v>#N/A</v>
      </c>
      <c r="G101" s="53" t="e">
        <f>VLOOKUP(G$99,DailyRoster,4,FALSE)</f>
        <v>#N/A</v>
      </c>
      <c r="H101" s="21" t="e">
        <f t="shared" ref="H101" si="4">VLOOKUP(H$99,SpecialMedicine2017,4,FALSE)</f>
        <v>#N/A</v>
      </c>
      <c r="I101" s="31"/>
    </row>
    <row r="102" spans="1:9" x14ac:dyDescent="0.3">
      <c r="A102" s="14" t="str">
        <f>'Daily Roster'!$E$1</f>
        <v>3A Forest</v>
      </c>
      <c r="B102" s="6"/>
      <c r="C102" s="47" t="e">
        <f>VLOOKUP(C$99,DailyRoster,5,FALSE)</f>
        <v>#N/A</v>
      </c>
      <c r="D102" s="47" t="e">
        <f>VLOOKUP(D$99,DailyRoster,5,FALSE)</f>
        <v>#N/A</v>
      </c>
      <c r="E102" s="54" t="e">
        <f>VLOOKUP(E$99,DailyRoster,5,FALSE)</f>
        <v>#N/A</v>
      </c>
      <c r="F102" s="49" t="e">
        <f>VLOOKUP(F$99,DailyRoster,5,FALSE)</f>
        <v>#N/A</v>
      </c>
      <c r="G102" s="53" t="e">
        <f>VLOOKUP(G$99,DailyRoster,5,FALSE)</f>
        <v>#N/A</v>
      </c>
      <c r="H102" s="21" t="e">
        <f t="shared" ref="H102" si="5">VLOOKUP(H$99,SpecialMedicine2017,5,FALSE)</f>
        <v>#N/A</v>
      </c>
      <c r="I102" s="31"/>
    </row>
    <row r="103" spans="1:9" x14ac:dyDescent="0.3">
      <c r="A103" s="14" t="str">
        <f>'Daily Roster'!$F$1</f>
        <v>4C Reef Cancer Centre</v>
      </c>
      <c r="B103" s="6"/>
      <c r="C103" s="47" t="e">
        <f>VLOOKUP(C$99,DailyRoster,6,FALSE)</f>
        <v>#N/A</v>
      </c>
      <c r="D103" s="47" t="e">
        <f>VLOOKUP(D$99,DailyRoster,6,FALSE)</f>
        <v>#N/A</v>
      </c>
      <c r="E103" s="54" t="e">
        <f>VLOOKUP(E$99,DailyRoster,6,FALSE)</f>
        <v>#N/A</v>
      </c>
      <c r="F103" s="49" t="e">
        <f>VLOOKUP(F$99,DailyRoster,6,FALSE)</f>
        <v>#N/A</v>
      </c>
      <c r="G103" s="53" t="e">
        <f>VLOOKUP(G$99,DailyRoster,6,FALSE)</f>
        <v>#N/A</v>
      </c>
      <c r="H103" s="21" t="e">
        <f t="shared" ref="H103" si="6">VLOOKUP(H$99,SpecialMedicine2017,6,FALSE)</f>
        <v>#N/A</v>
      </c>
      <c r="I103" s="31"/>
    </row>
    <row r="104" spans="1:9" x14ac:dyDescent="0.3">
      <c r="A104" s="14" t="str">
        <f>'Daily Roster'!$G$1</f>
        <v xml:space="preserve">MN SUPPORT </v>
      </c>
      <c r="B104" s="6"/>
      <c r="C104" s="47" t="e">
        <f>VLOOKUP(C$99,DailyRoster,7,FALSE)</f>
        <v>#N/A</v>
      </c>
      <c r="D104" s="47" t="e">
        <f>VLOOKUP(D$99,DailyRoster,7,FALSE)</f>
        <v>#N/A</v>
      </c>
      <c r="E104" s="54" t="e">
        <f>VLOOKUP(E$99,DailyRoster,7,FALSE)</f>
        <v>#N/A</v>
      </c>
      <c r="F104" s="49" t="e">
        <f>VLOOKUP(F$99,DailyRoster,7,FALSE)</f>
        <v>#N/A</v>
      </c>
      <c r="G104" s="53" t="e">
        <f>VLOOKUP(G$99,DailyRoster,7,FALSE)</f>
        <v>#N/A</v>
      </c>
      <c r="H104" s="21" t="e">
        <f t="shared" ref="H104" si="7">VLOOKUP(H$99,SpecialMedicine2017,7,FALSE)</f>
        <v>#N/A</v>
      </c>
      <c r="I104" s="31"/>
    </row>
    <row r="105" spans="1:9" x14ac:dyDescent="0.3">
      <c r="A105" s="14" t="str">
        <f>'Daily Roster'!$I$1</f>
        <v>INTERN 1</v>
      </c>
      <c r="B105" s="6"/>
      <c r="C105" s="47" t="e">
        <f>VLOOKUP(C$99,DailyRoster,8,FALSE)</f>
        <v>#N/A</v>
      </c>
      <c r="D105" s="47" t="e">
        <f>VLOOKUP(D$99,DailyRoster,8,FALSE)</f>
        <v>#N/A</v>
      </c>
      <c r="E105" s="54" t="e">
        <f>VLOOKUP(E$99,DailyRoster,8,FALSE)</f>
        <v>#N/A</v>
      </c>
      <c r="F105" s="49" t="e">
        <f>VLOOKUP(F$99,DailyRoster,8,FALSE)</f>
        <v>#N/A</v>
      </c>
      <c r="G105" s="53" t="e">
        <f>VLOOKUP(G$99,DailyRoster,8,FALSE)</f>
        <v>#N/A</v>
      </c>
      <c r="H105" s="21"/>
      <c r="I105" s="31"/>
    </row>
    <row r="106" spans="1:9" x14ac:dyDescent="0.3">
      <c r="A106" s="14" t="str">
        <f>'Daily Roster'!$J$1</f>
        <v>MCH DISPENSARY MANAGER</v>
      </c>
      <c r="B106" s="6"/>
      <c r="C106" s="47" t="e">
        <f>VLOOKUP(C$99,DailyRoster,9,FALSE)</f>
        <v>#N/A</v>
      </c>
      <c r="D106" s="47" t="e">
        <f>VLOOKUP(D$99,DailyRoster,9,FALSE)</f>
        <v>#N/A</v>
      </c>
      <c r="E106" s="54" t="e">
        <f>VLOOKUP(E$99,DailyRoster,9,FALSE)</f>
        <v>#N/A</v>
      </c>
      <c r="F106" s="49" t="e">
        <f>VLOOKUP(F$99,DailyRoster,9,FALSE)</f>
        <v>#N/A</v>
      </c>
      <c r="G106" s="53" t="e">
        <f>VLOOKUP(G$99,DailyRoster,9,FALSE)</f>
        <v>#N/A</v>
      </c>
      <c r="H106" s="21"/>
      <c r="I106" s="31"/>
    </row>
    <row r="107" spans="1:9" x14ac:dyDescent="0.3">
      <c r="A107" s="14" t="str">
        <f>'Daily Roster'!$K$1</f>
        <v>MCH DISPENSARY</v>
      </c>
      <c r="B107" s="6"/>
      <c r="C107" s="47" t="e">
        <f>VLOOKUP(C$99,DailyRoster,10,FALSE)</f>
        <v>#N/A</v>
      </c>
      <c r="D107" s="47" t="e">
        <f>VLOOKUP(D$99,DailyRoster,10,FALSE)</f>
        <v>#N/A</v>
      </c>
      <c r="E107" s="54" t="e">
        <f>VLOOKUP(E$99,DailyRoster,10,FALSE)</f>
        <v>#N/A</v>
      </c>
      <c r="F107" s="49" t="e">
        <f>VLOOKUP(F$99,DailyRoster,10,FALSE)</f>
        <v>#N/A</v>
      </c>
      <c r="G107" s="53" t="e">
        <f>VLOOKUP(G$99,DailyRoster,10,FALSE)</f>
        <v>#N/A</v>
      </c>
      <c r="H107" s="21"/>
      <c r="I107" s="31"/>
    </row>
    <row r="108" spans="1:9" x14ac:dyDescent="0.3">
      <c r="A108" s="14" t="str">
        <f>'Daily Roster'!$L$1</f>
        <v>MCH ASEPTIC SUITE</v>
      </c>
      <c r="B108" s="6"/>
      <c r="C108" s="47" t="e">
        <f>VLOOKUP(C$99,DailyRoster,11,FALSE)</f>
        <v>#N/A</v>
      </c>
      <c r="D108" s="47" t="e">
        <f>VLOOKUP(D$99,DailyRoster,11,FALSE)</f>
        <v>#N/A</v>
      </c>
      <c r="E108" s="54" t="e">
        <f>VLOOKUP(E$99,DailyRoster,11,FALSE)</f>
        <v>#N/A</v>
      </c>
      <c r="F108" s="49" t="e">
        <f>VLOOKUP(F$99,DailyRoster,11,FALSE)</f>
        <v>#N/A</v>
      </c>
      <c r="G108" s="53" t="e">
        <f>VLOOKUP(G$99,DailyRoster,11,FALSE)</f>
        <v>#N/A</v>
      </c>
      <c r="H108" s="21"/>
      <c r="I108" s="31"/>
    </row>
    <row r="109" spans="1:9" x14ac:dyDescent="0.3">
      <c r="A109" s="14" t="str">
        <f>'Daily Roster'!$M$1</f>
        <v>Associate Deputy Director</v>
      </c>
      <c r="B109" s="6"/>
      <c r="C109" s="47" t="e">
        <f>VLOOKUP(C$99,DailyRoster,12,FALSE)</f>
        <v>#N/A</v>
      </c>
      <c r="D109" s="47" t="e">
        <f>VLOOKUP(D$99,DailyRoster,12,FALSE)</f>
        <v>#N/A</v>
      </c>
      <c r="E109" s="54" t="e">
        <f>VLOOKUP(E$99,DailyRoster,12,FALSE)</f>
        <v>#N/A</v>
      </c>
      <c r="F109" s="49" t="e">
        <f>VLOOKUP(F$99,DailyRoster,12,FALSE)</f>
        <v>#N/A</v>
      </c>
      <c r="G109" s="53" t="e">
        <f>VLOOKUP(G$99,DailyRoster,12,FALSE)</f>
        <v>#N/A</v>
      </c>
      <c r="H109" s="21"/>
      <c r="I109" s="31"/>
    </row>
    <row r="110" spans="1:9" x14ac:dyDescent="0.3">
      <c r="A110" s="14" t="str">
        <f>'Daily Roster'!$N$1</f>
        <v>INTERN 2</v>
      </c>
      <c r="B110" s="6"/>
      <c r="C110" s="47" t="e">
        <f>VLOOKUP(C$99,DailyRoster,13,FALSE)</f>
        <v>#N/A</v>
      </c>
      <c r="D110" s="47" t="e">
        <f>VLOOKUP(D$99,DailyRoster,13,FALSE)</f>
        <v>#N/A</v>
      </c>
      <c r="E110" s="54" t="e">
        <f>VLOOKUP(E$99,DailyRoster,13,FALSE)</f>
        <v>#N/A</v>
      </c>
      <c r="F110" s="49" t="e">
        <f>VLOOKUP(F$99,DailyRoster,13,FALSE)</f>
        <v>#N/A</v>
      </c>
      <c r="G110" s="53" t="e">
        <f>VLOOKUP(G$99,DailyRoster,13,FALSE)</f>
        <v>#N/A</v>
      </c>
      <c r="H110" s="21"/>
      <c r="I110" s="31"/>
    </row>
    <row r="111" spans="1:9" x14ac:dyDescent="0.3">
      <c r="A111" s="14" t="str">
        <f>'Daily Roster'!$O$1</f>
        <v>MCH DISP TRAINING</v>
      </c>
      <c r="B111" s="6"/>
      <c r="C111" s="47" t="e">
        <f>VLOOKUP(C$99,DailyRoster,14,FALSE)</f>
        <v>#N/A</v>
      </c>
      <c r="D111" s="47" t="e">
        <f>VLOOKUP(D$99,DailyRoster,14,FALSE)</f>
        <v>#N/A</v>
      </c>
      <c r="E111" s="54" t="e">
        <f>VLOOKUP(E$99,DailyRoster,14,FALSE)</f>
        <v>#N/A</v>
      </c>
      <c r="F111" s="49" t="e">
        <f>VLOOKUP(F$99,DailyRoster,14,FALSE)</f>
        <v>#N/A</v>
      </c>
      <c r="G111" s="53" t="e">
        <f>VLOOKUP(G$99,DailyRoster,14,FALSE)</f>
        <v>#N/A</v>
      </c>
      <c r="H111" s="21"/>
      <c r="I111" s="31"/>
    </row>
    <row r="112" spans="1:9" x14ac:dyDescent="0.3">
      <c r="A112" s="14" t="str">
        <f>'Daily Roster'!$P$1</f>
        <v>Support</v>
      </c>
      <c r="B112" s="6"/>
      <c r="C112" s="47" t="e">
        <f>VLOOKUP(C$99,DailyRoster,15,FALSE)</f>
        <v>#N/A</v>
      </c>
      <c r="D112" s="47" t="e">
        <f>VLOOKUP(D$99,DailyRoster,15,FALSE)</f>
        <v>#N/A</v>
      </c>
      <c r="E112" s="54" t="e">
        <f>VLOOKUP(E$99,DailyRoster,15,FALSE)</f>
        <v>#N/A</v>
      </c>
      <c r="F112" s="49" t="e">
        <f>VLOOKUP(F$99,DailyRoster,15,FALSE)</f>
        <v>#N/A</v>
      </c>
      <c r="G112" s="53" t="e">
        <f>VLOOKUP(G$99,DailyRoster,15,FALSE)</f>
        <v>#N/A</v>
      </c>
      <c r="H112" s="21"/>
      <c r="I112" s="31"/>
    </row>
    <row r="113" spans="1:9" x14ac:dyDescent="0.3">
      <c r="A113" s="14" t="str">
        <f>'Daily Roster'!$Q$1</f>
        <v>StEP Student</v>
      </c>
      <c r="B113" s="6"/>
      <c r="C113" s="47" t="e">
        <f>VLOOKUP(C$99,DailyRoster,16,FALSE)</f>
        <v>#N/A</v>
      </c>
      <c r="D113" s="47" t="e">
        <f>VLOOKUP(D$99,DailyRoster,16,FALSE)</f>
        <v>#N/A</v>
      </c>
      <c r="E113" s="54" t="e">
        <f>VLOOKUP(E$99,DailyRoster,16,FALSE)</f>
        <v>#N/A</v>
      </c>
      <c r="F113" s="49" t="e">
        <f>VLOOKUP(F$99,DailyRoster,16,FALSE)</f>
        <v>#N/A</v>
      </c>
      <c r="G113" s="53" t="e">
        <f>VLOOKUP(G$99,DailyRoster,16,FALSE)</f>
        <v>#N/A</v>
      </c>
      <c r="H113" s="21"/>
      <c r="I113" s="31"/>
    </row>
    <row r="114" spans="1:9" x14ac:dyDescent="0.3">
      <c r="A114" s="14" t="str">
        <f>'Daily Roster'!$R$1</f>
        <v>Smart Pumps</v>
      </c>
      <c r="B114" s="6"/>
      <c r="C114" s="47" t="e">
        <f>VLOOKUP(C$99,DailyRoster,17,FALSE)</f>
        <v>#N/A</v>
      </c>
      <c r="D114" s="47" t="e">
        <f>VLOOKUP(D$99,DailyRoster,17,FALSE)</f>
        <v>#N/A</v>
      </c>
      <c r="E114" s="54" t="e">
        <f>VLOOKUP(E$99,DailyRoster,17,FALSE)</f>
        <v>#N/A</v>
      </c>
      <c r="F114" s="49" t="e">
        <f>VLOOKUP(F$99,DailyRoster,17,FALSE)</f>
        <v>#N/A</v>
      </c>
      <c r="G114" s="53" t="e">
        <f>VLOOKUP(G$99,DailyRoster,17,FALSE)</f>
        <v>#N/A</v>
      </c>
      <c r="H114" s="21"/>
      <c r="I114" s="31"/>
    </row>
    <row r="115" spans="1:9" x14ac:dyDescent="0.3">
      <c r="A115" s="14" t="str">
        <f>'Daily Roster'!$S$1</f>
        <v>EMR meetings</v>
      </c>
      <c r="B115" s="6"/>
      <c r="C115" s="47" t="e">
        <f>VLOOKUP(C$99,DailyRoster,18,FALSE)</f>
        <v>#N/A</v>
      </c>
      <c r="D115" s="47" t="e">
        <f>VLOOKUP(D$99,DailyRoster,18,FALSE)</f>
        <v>#N/A</v>
      </c>
      <c r="E115" s="54" t="e">
        <f>VLOOKUP(E$99,DailyRoster,18,FALSE)</f>
        <v>#N/A</v>
      </c>
      <c r="F115" s="49" t="e">
        <f>VLOOKUP(F$99,DailyRoster,18,FALSE)</f>
        <v>#N/A</v>
      </c>
      <c r="G115" s="53" t="e">
        <f>VLOOKUP(G$99,DailyRoster,18,FALSE)</f>
        <v>#N/A</v>
      </c>
      <c r="H115" s="21"/>
      <c r="I115" s="31"/>
    </row>
    <row r="116" spans="1:9" x14ac:dyDescent="0.3">
      <c r="A116" s="14" t="str">
        <f>'Daily Roster'!$T$1</f>
        <v>French Student</v>
      </c>
      <c r="B116" s="6"/>
      <c r="C116" s="47" t="e">
        <f>VLOOKUP(C$99,DailyRoster,19,FALSE)</f>
        <v>#N/A</v>
      </c>
      <c r="D116" s="47" t="e">
        <f>VLOOKUP(D$99,DailyRoster,19,FALSE)</f>
        <v>#N/A</v>
      </c>
      <c r="E116" s="54" t="e">
        <f>VLOOKUP(E$99,DailyRoster,19,FALSE)</f>
        <v>#N/A</v>
      </c>
      <c r="F116" s="49" t="e">
        <f>VLOOKUP(F$99,DailyRoster,19,FALSE)</f>
        <v>#N/A</v>
      </c>
      <c r="G116" s="53" t="e">
        <f>VLOOKUP(G$99,DailyRoster,19,FALSE)</f>
        <v>#N/A</v>
      </c>
      <c r="H116" s="21"/>
      <c r="I116" s="31"/>
    </row>
    <row r="117" spans="1:9" x14ac:dyDescent="0.3">
      <c r="A117" s="14" t="str">
        <f>'Daily Roster'!$U$1</f>
        <v>[PHARMACY ROLE]</v>
      </c>
      <c r="B117" s="6"/>
      <c r="C117" s="47" t="e">
        <f>VLOOKUP(C$99,DailyRoster,20,FALSE)</f>
        <v>#N/A</v>
      </c>
      <c r="D117" s="47" t="e">
        <f>VLOOKUP(D$99,DailyRoster,20,FALSE)</f>
        <v>#N/A</v>
      </c>
      <c r="E117" s="54" t="e">
        <f>VLOOKUP(E$99,DailyRoster,20,FALSE)</f>
        <v>#N/A</v>
      </c>
      <c r="F117" s="49" t="e">
        <f>VLOOKUP(F$99,DailyRoster,20,FALSE)</f>
        <v>#N/A</v>
      </c>
      <c r="G117" s="53" t="e">
        <f>VLOOKUP(G$99,DailyRoster,20,FALSE)</f>
        <v>#N/A</v>
      </c>
      <c r="H117" s="21"/>
      <c r="I117" s="31"/>
    </row>
    <row r="118" spans="1:9" ht="17.25" thickBot="1" x14ac:dyDescent="0.35">
      <c r="A118" s="15"/>
      <c r="B118" s="12"/>
      <c r="C118" s="55"/>
      <c r="D118" s="55"/>
      <c r="E118" s="56"/>
      <c r="F118" s="57"/>
      <c r="G118" s="58"/>
      <c r="H118" s="21"/>
      <c r="I118" s="31"/>
    </row>
    <row r="119" spans="1:9" x14ac:dyDescent="0.3">
      <c r="A119" s="69"/>
      <c r="B119" s="6"/>
      <c r="C119" s="49"/>
      <c r="D119" s="49"/>
      <c r="E119" s="49"/>
      <c r="F119" s="49"/>
      <c r="G119" s="49"/>
      <c r="H119" s="21"/>
      <c r="I119" s="21"/>
    </row>
    <row r="120" spans="1:9" x14ac:dyDescent="0.3">
      <c r="A120" s="69"/>
      <c r="B120" s="6"/>
      <c r="C120" s="49"/>
      <c r="D120" s="49"/>
      <c r="E120" s="49"/>
      <c r="F120" s="49"/>
      <c r="G120" s="49"/>
      <c r="H120" s="21"/>
      <c r="I120" s="21"/>
    </row>
    <row r="121" spans="1:9" x14ac:dyDescent="0.3">
      <c r="A121" s="69"/>
      <c r="B121" s="6"/>
      <c r="C121" t="s">
        <v>16</v>
      </c>
      <c r="D121" s="49"/>
      <c r="E121" s="49"/>
      <c r="F121" s="49"/>
      <c r="G121" s="49"/>
      <c r="H121" s="21"/>
      <c r="I121" s="21"/>
    </row>
    <row r="122" spans="1:9" x14ac:dyDescent="0.3">
      <c r="A122" s="69"/>
      <c r="B122" s="6"/>
      <c r="C122" t="s">
        <v>25</v>
      </c>
      <c r="D122" s="49"/>
      <c r="E122" s="49"/>
      <c r="F122" s="49"/>
      <c r="G122" s="49"/>
      <c r="H122" s="21"/>
      <c r="I122" s="21"/>
    </row>
    <row r="123" spans="1:9" x14ac:dyDescent="0.3">
      <c r="A123" s="69"/>
      <c r="B123" s="6"/>
      <c r="C123" t="s">
        <v>35</v>
      </c>
      <c r="D123" s="49"/>
      <c r="E123" s="49"/>
      <c r="F123" s="49"/>
      <c r="G123" s="49"/>
      <c r="H123" s="21"/>
      <c r="I123" s="21"/>
    </row>
    <row r="124" spans="1:9" x14ac:dyDescent="0.3">
      <c r="A124" s="69"/>
      <c r="B124" s="6"/>
      <c r="C124" t="s">
        <v>36</v>
      </c>
      <c r="D124" s="49"/>
      <c r="E124" s="49"/>
      <c r="F124" s="49"/>
      <c r="G124" s="49"/>
      <c r="H124" s="21"/>
      <c r="I124" s="21"/>
    </row>
    <row r="125" spans="1:9" x14ac:dyDescent="0.3">
      <c r="C125" t="s">
        <v>27</v>
      </c>
    </row>
    <row r="126" spans="1:9" x14ac:dyDescent="0.3">
      <c r="C126" t="s">
        <v>28</v>
      </c>
    </row>
    <row r="127" spans="1:9" x14ac:dyDescent="0.3">
      <c r="C127" t="s">
        <v>39</v>
      </c>
    </row>
    <row r="128" spans="1:9" x14ac:dyDescent="0.3">
      <c r="D128" t="s">
        <v>40</v>
      </c>
    </row>
    <row r="130" spans="3:3" x14ac:dyDescent="0.3">
      <c r="C130" t="s">
        <v>29</v>
      </c>
    </row>
    <row r="131" spans="3:3" x14ac:dyDescent="0.3">
      <c r="C131" t="s">
        <v>30</v>
      </c>
    </row>
    <row r="132" spans="3:3" x14ac:dyDescent="0.3">
      <c r="C132" t="s">
        <v>31</v>
      </c>
    </row>
    <row r="133" spans="3:3" x14ac:dyDescent="0.3">
      <c r="C133" t="s">
        <v>37</v>
      </c>
    </row>
    <row r="134" spans="3:3" x14ac:dyDescent="0.3">
      <c r="C134" t="s">
        <v>38</v>
      </c>
    </row>
    <row r="135" spans="3:3" x14ac:dyDescent="0.3">
      <c r="C135" t="s">
        <v>34</v>
      </c>
    </row>
    <row r="136" spans="3:3" x14ac:dyDescent="0.3">
      <c r="C136" t="s">
        <v>44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2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zoomScaleNormal="100" workbookViewId="0">
      <selection activeCell="F43" sqref="F43"/>
    </sheetView>
  </sheetViews>
  <sheetFormatPr defaultColWidth="8.75" defaultRowHeight="16.5" x14ac:dyDescent="0.3"/>
  <cols>
    <col min="1" max="1" width="27.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68"/>
      <c r="C1" s="68"/>
      <c r="D1" s="68"/>
      <c r="E1" s="68"/>
      <c r="F1" s="99" t="s">
        <v>23</v>
      </c>
      <c r="G1" s="100"/>
    </row>
    <row r="2" spans="1:9" ht="54" customHeight="1" x14ac:dyDescent="0.7">
      <c r="A2" s="14"/>
      <c r="B2" s="65"/>
      <c r="C2" s="66">
        <v>2017</v>
      </c>
      <c r="D2" s="67" t="s">
        <v>61</v>
      </c>
      <c r="E2" s="65"/>
      <c r="F2" s="89" t="e">
        <f>'Daily Roster'!#REF!</f>
        <v>#REF!</v>
      </c>
      <c r="G2" s="90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>UPPER(TEXT(D4,"dddd"))</f>
        <v>TUESDAY</v>
      </c>
      <c r="E3" s="17" t="str">
        <f t="shared" ref="E3:I3" si="0">UPPER(TEXT(E4,"dddd"))</f>
        <v>WEDNESDAY</v>
      </c>
      <c r="F3" s="23" t="str">
        <f t="shared" si="0"/>
        <v>THURSDAY</v>
      </c>
      <c r="G3" s="24" t="str">
        <f t="shared" si="0"/>
        <v>FRIDAY</v>
      </c>
      <c r="H3" s="43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33">
        <f t="array" ref="C4:I4">Days+1+DATE(Calendar1Year,Calendar1MonthOption,1)-WEEKDAY(DATE(Calendar1Year,Calendar1MonthOption,1),WeekdayOption)</f>
        <v>43066</v>
      </c>
      <c r="D4" s="34">
        <v>43067</v>
      </c>
      <c r="E4" s="33">
        <v>43068</v>
      </c>
      <c r="F4" s="34">
        <v>43069</v>
      </c>
      <c r="G4" s="46">
        <v>43070</v>
      </c>
      <c r="H4" s="34">
        <v>43071</v>
      </c>
      <c r="I4" s="46">
        <v>43072</v>
      </c>
    </row>
    <row r="5" spans="1:9" x14ac:dyDescent="0.3">
      <c r="A5" s="14" t="str">
        <f>'Daily Roster'!$W$1</f>
        <v>COVER</v>
      </c>
      <c r="B5" s="6"/>
      <c r="C5" s="18" t="e">
        <f>VLOOKUP(C$4,DailyRoster,22,FALSE)</f>
        <v>#N/A</v>
      </c>
      <c r="D5" s="18" t="e">
        <f>VLOOKUP(D$4,DailyRoster,22,FALSE)</f>
        <v>#N/A</v>
      </c>
      <c r="E5" s="18" t="e">
        <f>VLOOKUP(E$4,DailyRoster,22,FALSE)</f>
        <v>#N/A</v>
      </c>
      <c r="F5" s="18" t="e">
        <f>VLOOKUP(F$4,DailyRoster,22,FALSE)</f>
        <v>#N/A</v>
      </c>
      <c r="G5" s="25" t="e">
        <f>VLOOKUP(G$4,DailyRoster,22,FALSE)</f>
        <v>#N/A</v>
      </c>
      <c r="H5" s="44"/>
      <c r="I5" s="25"/>
    </row>
    <row r="6" spans="1:9" x14ac:dyDescent="0.3">
      <c r="A6" s="14" t="str">
        <f>'Daily Roster'!$Y$1</f>
        <v>ANNUAL LEAVE</v>
      </c>
      <c r="B6" s="6"/>
      <c r="C6" s="18" t="e">
        <f>VLOOKUP(C$4,DailyRoster,23,FALSE)</f>
        <v>#N/A</v>
      </c>
      <c r="D6" s="18" t="e">
        <f>VLOOKUP(D$4,DailyRoster,23,FALSE)</f>
        <v>#N/A</v>
      </c>
      <c r="E6" s="18" t="e">
        <f>VLOOKUP(E$4,DailyRoster,23,FALSE)</f>
        <v>#N/A</v>
      </c>
      <c r="F6" s="18" t="e">
        <f>VLOOKUP(F$4,DailyRoster,23,FALSE)</f>
        <v>#N/A</v>
      </c>
      <c r="G6" s="25" t="e">
        <f>VLOOKUP(G$4,DailyRoster,23,FALSE)</f>
        <v>#N/A</v>
      </c>
      <c r="H6" s="44"/>
      <c r="I6" s="25"/>
    </row>
    <row r="7" spans="1:9" x14ac:dyDescent="0.3">
      <c r="A7" s="14" t="str">
        <f>'Daily Roster'!$Z$1</f>
        <v>ADO MCH / MOORABBIN ROSTERED</v>
      </c>
      <c r="B7" s="6"/>
      <c r="C7" s="18" t="e">
        <f>VLOOKUP(C$4,DailyRoster,24,FALSE)</f>
        <v>#N/A</v>
      </c>
      <c r="D7" s="18" t="e">
        <f>VLOOKUP(D$4,DailyRoster,24,FALSE)</f>
        <v>#N/A</v>
      </c>
      <c r="E7" s="18" t="e">
        <f>VLOOKUP(E$4,DailyRoster,24,FALSE)</f>
        <v>#N/A</v>
      </c>
      <c r="F7" s="18" t="e">
        <f>VLOOKUP(F$4,DailyRoster,24,FALSE)</f>
        <v>#N/A</v>
      </c>
      <c r="G7" s="25" t="e">
        <f>VLOOKUP(G$4,DailyRoster,24,FALSE)</f>
        <v>#N/A</v>
      </c>
      <c r="H7" s="44"/>
      <c r="I7" s="25"/>
    </row>
    <row r="8" spans="1:9" x14ac:dyDescent="0.3">
      <c r="A8" s="14" t="str">
        <f>'Daily Roster'!$AC$1</f>
        <v>LATE SHIFT</v>
      </c>
      <c r="B8" s="6"/>
      <c r="C8" s="18" t="e">
        <f>VLOOKUP(C$4,DailyRoster,26,FALSE)</f>
        <v>#N/A</v>
      </c>
      <c r="D8" s="18" t="e">
        <f>VLOOKUP(D$4,DailyRoster,26,FALSE)</f>
        <v>#N/A</v>
      </c>
      <c r="E8" s="18" t="e">
        <f>VLOOKUP(E$4,DailyRoster,26,FALSE)</f>
        <v>#N/A</v>
      </c>
      <c r="F8" s="18" t="e">
        <f>VLOOKUP(F$4,DailyRoster,26,FALSE)</f>
        <v>#N/A</v>
      </c>
      <c r="G8" s="25" t="e">
        <f>VLOOKUP(G$4,DailyRoster,26,FALSE)</f>
        <v>#N/A</v>
      </c>
      <c r="H8" s="44"/>
      <c r="I8" s="25"/>
    </row>
    <row r="9" spans="1:9" x14ac:dyDescent="0.3">
      <c r="A9" s="14" t="str">
        <f>'Daily Roster'!$AD$1</f>
        <v>TIME IN LIEU</v>
      </c>
      <c r="B9" s="6"/>
      <c r="C9" s="18" t="e">
        <f>VLOOKUP(C$4,DailyRoster,27,FALSE)</f>
        <v>#N/A</v>
      </c>
      <c r="D9" s="18" t="e">
        <f>VLOOKUP(D$4,DailyRoster,27,FALSE)</f>
        <v>#N/A</v>
      </c>
      <c r="E9" s="18" t="e">
        <f>VLOOKUP(E$4,DailyRoster,27,FALSE)</f>
        <v>#N/A</v>
      </c>
      <c r="F9" s="18" t="e">
        <f>VLOOKUP(F$4,DailyRoster,27,FALSE)</f>
        <v>#N/A</v>
      </c>
      <c r="G9" s="25" t="e">
        <f>VLOOKUP(G$4,DailyRoster,27,FALSE)</f>
        <v>#N/A</v>
      </c>
      <c r="H9" s="44"/>
      <c r="I9" s="25"/>
    </row>
    <row r="10" spans="1:9" x14ac:dyDescent="0.3">
      <c r="A10" s="14" t="str">
        <f>'Daily Roster'!$AE$1</f>
        <v>LONG SERVICE LEAVE</v>
      </c>
      <c r="B10" s="6"/>
      <c r="C10" s="18" t="e">
        <f>VLOOKUP(C$4,DailyRoster,28,FALSE)</f>
        <v>#N/A</v>
      </c>
      <c r="D10" s="18" t="e">
        <f>VLOOKUP(D$4,DailyRoster,28,FALSE)</f>
        <v>#N/A</v>
      </c>
      <c r="E10" s="18" t="e">
        <f>VLOOKUP(E$4,DailyRoster,28,FALSE)</f>
        <v>#N/A</v>
      </c>
      <c r="F10" s="18" t="e">
        <f>VLOOKUP(F$4,DailyRoster,28,FALSE)</f>
        <v>#N/A</v>
      </c>
      <c r="G10" s="25" t="e">
        <f>VLOOKUP(G$4,DailyRoster,28,FALSE)</f>
        <v>#N/A</v>
      </c>
      <c r="H10" s="44"/>
      <c r="I10" s="25"/>
    </row>
    <row r="11" spans="1:9" x14ac:dyDescent="0.3">
      <c r="A11" s="14" t="str">
        <f>'Daily Roster'!$AF$1</f>
        <v>PROFESSIONAL DEVELOPMENT</v>
      </c>
      <c r="B11" s="6"/>
      <c r="C11" s="18" t="e">
        <f>VLOOKUP(C$4,DailyRoster,29,FALSE)</f>
        <v>#N/A</v>
      </c>
      <c r="D11" s="18" t="e">
        <f>VLOOKUP(D$4,DailyRoster,29,FALSE)</f>
        <v>#N/A</v>
      </c>
      <c r="E11" s="18" t="e">
        <f>VLOOKUP(E$4,DailyRoster,29,FALSE)</f>
        <v>#N/A</v>
      </c>
      <c r="F11" s="18" t="e">
        <f>VLOOKUP(F$4,DailyRoster,29,FALSE)</f>
        <v>#N/A</v>
      </c>
      <c r="G11" s="25" t="e">
        <f>VLOOKUP(G$4,DailyRoster,29,FALSE)</f>
        <v>#N/A</v>
      </c>
      <c r="H11" s="44"/>
      <c r="I11" s="25"/>
    </row>
    <row r="12" spans="1:9" x14ac:dyDescent="0.3">
      <c r="A12" s="14" t="str">
        <f>'Daily Roster'!$AG$1</f>
        <v>ROSTERED SICK/CARERS LEAVE</v>
      </c>
      <c r="B12" s="6"/>
      <c r="C12" s="18" t="e">
        <f>VLOOKUP(C$4,DailyRoster,30,FALSE)</f>
        <v>#N/A</v>
      </c>
      <c r="D12" s="18" t="e">
        <f>VLOOKUP(D$4,DailyRoster,30,FALSE)</f>
        <v>#N/A</v>
      </c>
      <c r="E12" s="18" t="e">
        <f>VLOOKUP(E$4,DailyRoster,30,FALSE)</f>
        <v>#N/A</v>
      </c>
      <c r="F12" s="18" t="e">
        <f>VLOOKUP(F$4,DailyRoster,30,FALSE)</f>
        <v>#N/A</v>
      </c>
      <c r="G12" s="25" t="e">
        <f>VLOOKUP(G$4,DailyRoster,30,FALSE)</f>
        <v>#N/A</v>
      </c>
      <c r="H12" s="21"/>
      <c r="I12" s="25"/>
    </row>
    <row r="13" spans="1:9" ht="16.5" customHeight="1" x14ac:dyDescent="0.3">
      <c r="A13" s="26"/>
      <c r="B13" s="27"/>
      <c r="C13" s="33">
        <f t="array" ref="C13:I13">Days+8+DATE(Calendar1Year,Calendar1MonthOption,1)-WEEKDAY(DATE(Calendar1Year,Calendar1MonthOption,1),WeekdayOption)</f>
        <v>43073</v>
      </c>
      <c r="D13" s="34">
        <v>43074</v>
      </c>
      <c r="E13" s="33">
        <v>43075</v>
      </c>
      <c r="F13" s="34">
        <v>43076</v>
      </c>
      <c r="G13" s="46">
        <v>43077</v>
      </c>
      <c r="H13" s="34">
        <v>43078</v>
      </c>
      <c r="I13" s="46">
        <v>43079</v>
      </c>
    </row>
    <row r="14" spans="1:9" x14ac:dyDescent="0.3">
      <c r="A14" s="14" t="str">
        <f>'Daily Roster'!$W$1</f>
        <v>COVER</v>
      </c>
      <c r="B14" s="6"/>
      <c r="C14" s="18" t="e">
        <f>VLOOKUP(C$13,DailyRoster,22,FALSE)</f>
        <v>#N/A</v>
      </c>
      <c r="D14" s="18" t="e">
        <f>VLOOKUP(D$13,DailyRoster,22,FALSE)</f>
        <v>#N/A</v>
      </c>
      <c r="E14" s="18" t="e">
        <f>VLOOKUP(E$13,DailyRoster,22,FALSE)</f>
        <v>#N/A</v>
      </c>
      <c r="F14" s="18" t="e">
        <f>VLOOKUP(F$13,DailyRoster,22,FALSE)</f>
        <v>#N/A</v>
      </c>
      <c r="G14" s="25" t="e">
        <f>VLOOKUP(G$13,DailyRoster,22,FALSE)</f>
        <v>#N/A</v>
      </c>
      <c r="H14" s="44"/>
      <c r="I14" s="25"/>
    </row>
    <row r="15" spans="1:9" x14ac:dyDescent="0.3">
      <c r="A15" s="14" t="str">
        <f>'Daily Roster'!$Y$1</f>
        <v>ANNUAL LEAVE</v>
      </c>
      <c r="B15" s="6"/>
      <c r="C15" s="18" t="e">
        <f>VLOOKUP(C$13,DailyRoster,23,FALSE)</f>
        <v>#N/A</v>
      </c>
      <c r="D15" s="18" t="e">
        <f>VLOOKUP(D$13,DailyRoster,23,FALSE)</f>
        <v>#N/A</v>
      </c>
      <c r="E15" s="18" t="e">
        <f>VLOOKUP(E$13,DailyRoster,23,FALSE)</f>
        <v>#N/A</v>
      </c>
      <c r="F15" s="18" t="e">
        <f>VLOOKUP(F$13,DailyRoster,23,FALSE)</f>
        <v>#N/A</v>
      </c>
      <c r="G15" s="25" t="e">
        <f>VLOOKUP(G$13,DailyRoster,23,FALSE)</f>
        <v>#N/A</v>
      </c>
      <c r="H15" s="44"/>
      <c r="I15" s="25"/>
    </row>
    <row r="16" spans="1:9" x14ac:dyDescent="0.3">
      <c r="A16" s="14" t="str">
        <f>'Daily Roster'!$Z$1</f>
        <v>ADO MCH / MOORABBIN ROSTERED</v>
      </c>
      <c r="B16" s="6"/>
      <c r="C16" s="18" t="e">
        <f>VLOOKUP(C$13,DailyRoster,24,FALSE)</f>
        <v>#N/A</v>
      </c>
      <c r="D16" s="18" t="e">
        <f>VLOOKUP(D$13,DailyRoster,24,FALSE)</f>
        <v>#N/A</v>
      </c>
      <c r="E16" s="18" t="e">
        <f>VLOOKUP(E$13,DailyRoster,24,FALSE)</f>
        <v>#N/A</v>
      </c>
      <c r="F16" s="18" t="e">
        <f>VLOOKUP(F$13,DailyRoster,24,FALSE)</f>
        <v>#N/A</v>
      </c>
      <c r="G16" s="25" t="e">
        <f>VLOOKUP(G$13,DailyRoster,24,FALSE)</f>
        <v>#N/A</v>
      </c>
      <c r="H16" s="44"/>
      <c r="I16" s="25"/>
    </row>
    <row r="17" spans="1:9" x14ac:dyDescent="0.3">
      <c r="A17" s="14" t="str">
        <f>'Daily Roster'!$AC$1</f>
        <v>LATE SHIFT</v>
      </c>
      <c r="B17" s="6"/>
      <c r="C17" s="18" t="e">
        <f>VLOOKUP(C$13,DailyRoster,26,FALSE)</f>
        <v>#N/A</v>
      </c>
      <c r="D17" s="18" t="e">
        <f>VLOOKUP(D$13,DailyRoster,26,FALSE)</f>
        <v>#N/A</v>
      </c>
      <c r="E17" s="18" t="e">
        <f>VLOOKUP(E$13,DailyRoster,26,FALSE)</f>
        <v>#N/A</v>
      </c>
      <c r="F17" s="18" t="e">
        <f>VLOOKUP(F$13,DailyRoster,26,FALSE)</f>
        <v>#N/A</v>
      </c>
      <c r="G17" s="25" t="e">
        <f>VLOOKUP(G$13,DailyRoster,26,FALSE)</f>
        <v>#N/A</v>
      </c>
      <c r="H17" s="44"/>
      <c r="I17" s="25"/>
    </row>
    <row r="18" spans="1:9" x14ac:dyDescent="0.3">
      <c r="A18" s="14" t="str">
        <f>'Daily Roster'!$AD$1</f>
        <v>TIME IN LIEU</v>
      </c>
      <c r="B18" s="6"/>
      <c r="C18" s="18" t="e">
        <f>VLOOKUP(C$13,DailyRoster,27,FALSE)</f>
        <v>#N/A</v>
      </c>
      <c r="D18" s="18" t="e">
        <f>VLOOKUP(D$13,DailyRoster,27,FALSE)</f>
        <v>#N/A</v>
      </c>
      <c r="E18" s="18" t="e">
        <f>VLOOKUP(E$13,DailyRoster,27,FALSE)</f>
        <v>#N/A</v>
      </c>
      <c r="F18" s="18" t="e">
        <f>VLOOKUP(F$13,DailyRoster,27,FALSE)</f>
        <v>#N/A</v>
      </c>
      <c r="G18" s="25" t="e">
        <f>VLOOKUP(G$13,DailyRoster,27,FALSE)</f>
        <v>#N/A</v>
      </c>
      <c r="H18" s="44"/>
      <c r="I18" s="25"/>
    </row>
    <row r="19" spans="1:9" x14ac:dyDescent="0.3">
      <c r="A19" s="14" t="str">
        <f>'Daily Roster'!$AE$1</f>
        <v>LONG SERVICE LEAVE</v>
      </c>
      <c r="B19" s="6"/>
      <c r="C19" s="18" t="e">
        <f>VLOOKUP(C$13,DailyRoster,28,FALSE)</f>
        <v>#N/A</v>
      </c>
      <c r="D19" s="18" t="e">
        <f>VLOOKUP(D$13,DailyRoster,28,FALSE)</f>
        <v>#N/A</v>
      </c>
      <c r="E19" s="18" t="e">
        <f>VLOOKUP(E$13,DailyRoster,28,FALSE)</f>
        <v>#N/A</v>
      </c>
      <c r="F19" s="18" t="e">
        <f>VLOOKUP(F$13,DailyRoster,28,FALSE)</f>
        <v>#N/A</v>
      </c>
      <c r="G19" s="25" t="e">
        <f>VLOOKUP(G$13,DailyRoster,28,FALSE)</f>
        <v>#N/A</v>
      </c>
      <c r="H19" s="44"/>
      <c r="I19" s="25"/>
    </row>
    <row r="20" spans="1:9" x14ac:dyDescent="0.3">
      <c r="A20" s="14" t="str">
        <f>'Daily Roster'!$AF$1</f>
        <v>PROFESSIONAL DEVELOPMENT</v>
      </c>
      <c r="B20" s="6"/>
      <c r="C20" s="18" t="e">
        <f>VLOOKUP(C$13,DailyRoster,29,FALSE)</f>
        <v>#N/A</v>
      </c>
      <c r="D20" s="18" t="e">
        <f>VLOOKUP(D$13,DailyRoster,29,FALSE)</f>
        <v>#N/A</v>
      </c>
      <c r="E20" s="18" t="e">
        <f>VLOOKUP(E$13,DailyRoster,29,FALSE)</f>
        <v>#N/A</v>
      </c>
      <c r="F20" s="18" t="e">
        <f>VLOOKUP(F$13,DailyRoster,29,FALSE)</f>
        <v>#N/A</v>
      </c>
      <c r="G20" s="25" t="e">
        <f>VLOOKUP(G$13,DailyRoster,29,FALSE)</f>
        <v>#N/A</v>
      </c>
      <c r="H20" s="44"/>
      <c r="I20" s="25"/>
    </row>
    <row r="21" spans="1:9" x14ac:dyDescent="0.3">
      <c r="A21" s="14" t="str">
        <f>'Daily Roster'!$AG$1</f>
        <v>ROSTERED SICK/CARERS LEAVE</v>
      </c>
      <c r="B21" s="6"/>
      <c r="C21" s="18" t="e">
        <f>VLOOKUP(C$13,DailyRoster,30,FALSE)</f>
        <v>#N/A</v>
      </c>
      <c r="D21" s="18" t="e">
        <f>VLOOKUP(D$13,DailyRoster,30,FALSE)</f>
        <v>#N/A</v>
      </c>
      <c r="E21" s="18" t="e">
        <f>VLOOKUP(E$13,DailyRoster,30,FALSE)</f>
        <v>#N/A</v>
      </c>
      <c r="F21" s="18" t="e">
        <f>VLOOKUP(F$13,DailyRoster,30,FALSE)</f>
        <v>#N/A</v>
      </c>
      <c r="G21" s="25" t="e">
        <f>VLOOKUP(G$13,DailyRoster,30,FALSE)</f>
        <v>#N/A</v>
      </c>
      <c r="H21" s="21"/>
      <c r="I21" s="25"/>
    </row>
    <row r="22" spans="1:9" ht="16.5" customHeight="1" x14ac:dyDescent="0.3">
      <c r="A22" s="26"/>
      <c r="B22" s="28"/>
      <c r="C22" s="33">
        <f t="array" ref="C22:I22">Days+15+DATE(Calendar1Year,Calendar1MonthOption,1)-WEEKDAY(DATE(Calendar1Year,Calendar1MonthOption,1),WeekdayOption)</f>
        <v>43080</v>
      </c>
      <c r="D22" s="34">
        <v>43081</v>
      </c>
      <c r="E22" s="33">
        <v>43082</v>
      </c>
      <c r="F22" s="34">
        <v>43083</v>
      </c>
      <c r="G22" s="46">
        <v>43084</v>
      </c>
      <c r="H22" s="34">
        <v>43085</v>
      </c>
      <c r="I22" s="46">
        <v>43086</v>
      </c>
    </row>
    <row r="23" spans="1:9" x14ac:dyDescent="0.3">
      <c r="A23" s="14" t="str">
        <f>'Daily Roster'!$W$1</f>
        <v>COVER</v>
      </c>
      <c r="B23" s="6"/>
      <c r="C23" s="18" t="e">
        <f>VLOOKUP(C$22,DailyRoster,22,FALSE)</f>
        <v>#N/A</v>
      </c>
      <c r="D23" s="18" t="e">
        <f>VLOOKUP(D$22,DailyRoster,22,FALSE)</f>
        <v>#N/A</v>
      </c>
      <c r="E23" s="18" t="e">
        <f>VLOOKUP(E$22,DailyRoster,22,FALSE)</f>
        <v>#N/A</v>
      </c>
      <c r="F23" s="18" t="e">
        <f>VLOOKUP(F$22,DailyRoster,22,FALSE)</f>
        <v>#N/A</v>
      </c>
      <c r="G23" s="25" t="e">
        <f>VLOOKUP(G$22,DailyRoster,22,FALSE)</f>
        <v>#N/A</v>
      </c>
      <c r="H23" s="44"/>
      <c r="I23" s="25"/>
    </row>
    <row r="24" spans="1:9" x14ac:dyDescent="0.3">
      <c r="A24" s="14" t="str">
        <f>'Daily Roster'!$Y$1</f>
        <v>ANNUAL LEAVE</v>
      </c>
      <c r="B24" s="6"/>
      <c r="C24" s="18" t="e">
        <f>VLOOKUP(C$22,DailyRoster,23,FALSE)</f>
        <v>#N/A</v>
      </c>
      <c r="D24" s="18" t="e">
        <f>VLOOKUP(D$22,DailyRoster,23,FALSE)</f>
        <v>#N/A</v>
      </c>
      <c r="E24" s="18" t="e">
        <f>VLOOKUP(E$22,DailyRoster,23,FALSE)</f>
        <v>#N/A</v>
      </c>
      <c r="F24" s="18" t="e">
        <f>VLOOKUP(F$22,DailyRoster,23,FALSE)</f>
        <v>#N/A</v>
      </c>
      <c r="G24" s="25" t="e">
        <f>VLOOKUP(G$22,DailyRoster,23,FALSE)</f>
        <v>#N/A</v>
      </c>
      <c r="H24" s="44"/>
      <c r="I24" s="25"/>
    </row>
    <row r="25" spans="1:9" x14ac:dyDescent="0.3">
      <c r="A25" s="14" t="str">
        <f>'Daily Roster'!$Z$1</f>
        <v>ADO MCH / MOORABBIN ROSTERED</v>
      </c>
      <c r="B25" s="6"/>
      <c r="C25" s="18" t="e">
        <f>VLOOKUP(C$22,DailyRoster,24,FALSE)</f>
        <v>#N/A</v>
      </c>
      <c r="D25" s="18" t="e">
        <f>VLOOKUP(D$22,DailyRoster,24,FALSE)</f>
        <v>#N/A</v>
      </c>
      <c r="E25" s="18" t="e">
        <f>VLOOKUP(E$22,DailyRoster,24,FALSE)</f>
        <v>#N/A</v>
      </c>
      <c r="F25" s="18" t="e">
        <f>VLOOKUP(F$22,DailyRoster,24,FALSE)</f>
        <v>#N/A</v>
      </c>
      <c r="G25" s="25" t="e">
        <f>VLOOKUP(G$22,DailyRoster,24,FALSE)</f>
        <v>#N/A</v>
      </c>
      <c r="H25" s="44"/>
      <c r="I25" s="25"/>
    </row>
    <row r="26" spans="1:9" x14ac:dyDescent="0.3">
      <c r="A26" s="14" t="str">
        <f>'Daily Roster'!$AC$1</f>
        <v>LATE SHIFT</v>
      </c>
      <c r="B26" s="6"/>
      <c r="C26" s="18" t="e">
        <f>VLOOKUP(C$22,DailyRoster,26,FALSE)</f>
        <v>#N/A</v>
      </c>
      <c r="D26" s="18" t="e">
        <f>VLOOKUP(D$22,DailyRoster,26,FALSE)</f>
        <v>#N/A</v>
      </c>
      <c r="E26" s="18" t="e">
        <f>VLOOKUP(E$22,DailyRoster,26,FALSE)</f>
        <v>#N/A</v>
      </c>
      <c r="F26" s="18" t="e">
        <f>VLOOKUP(F$22,DailyRoster,26,FALSE)</f>
        <v>#N/A</v>
      </c>
      <c r="G26" s="25" t="e">
        <f>VLOOKUP(G$22,DailyRoster,26,FALSE)</f>
        <v>#N/A</v>
      </c>
      <c r="H26" s="44"/>
      <c r="I26" s="25"/>
    </row>
    <row r="27" spans="1:9" x14ac:dyDescent="0.3">
      <c r="A27" s="14" t="str">
        <f>'Daily Roster'!$AD$1</f>
        <v>TIME IN LIEU</v>
      </c>
      <c r="B27" s="6"/>
      <c r="C27" s="18" t="e">
        <f>VLOOKUP(C$22,DailyRoster,27,FALSE)</f>
        <v>#N/A</v>
      </c>
      <c r="D27" s="18" t="e">
        <f>VLOOKUP(D$22,DailyRoster,27,FALSE)</f>
        <v>#N/A</v>
      </c>
      <c r="E27" s="18" t="e">
        <f>VLOOKUP(E$22,DailyRoster,27,FALSE)</f>
        <v>#N/A</v>
      </c>
      <c r="F27" s="18" t="e">
        <f>VLOOKUP(F$22,DailyRoster,27,FALSE)</f>
        <v>#N/A</v>
      </c>
      <c r="G27" s="25" t="e">
        <f>VLOOKUP(G$22,DailyRoster,27,FALSE)</f>
        <v>#N/A</v>
      </c>
      <c r="H27" s="44"/>
      <c r="I27" s="25"/>
    </row>
    <row r="28" spans="1:9" s="39" customFormat="1" x14ac:dyDescent="0.3">
      <c r="A28" s="14" t="str">
        <f>'Daily Roster'!$AE$1</f>
        <v>LONG SERVICE LEAVE</v>
      </c>
      <c r="B28" s="37"/>
      <c r="C28" s="18" t="e">
        <f>VLOOKUP(C$22,DailyRoster,28,FALSE)</f>
        <v>#N/A</v>
      </c>
      <c r="D28" s="18" t="e">
        <f>VLOOKUP(D$22,DailyRoster,28,FALSE)</f>
        <v>#N/A</v>
      </c>
      <c r="E28" s="18" t="e">
        <f>VLOOKUP(E$22,DailyRoster,28,FALSE)</f>
        <v>#N/A</v>
      </c>
      <c r="F28" s="18" t="e">
        <f>VLOOKUP(F$22,DailyRoster,28,FALSE)</f>
        <v>#N/A</v>
      </c>
      <c r="G28" s="25" t="e">
        <f>VLOOKUP(G$22,DailyRoster,28,FALSE)</f>
        <v>#N/A</v>
      </c>
      <c r="H28" s="45"/>
      <c r="I28" s="38"/>
    </row>
    <row r="29" spans="1:9" x14ac:dyDescent="0.3">
      <c r="A29" s="14" t="str">
        <f>'Daily Roster'!$AF$1</f>
        <v>PROFESSIONAL DEVELOPMENT</v>
      </c>
      <c r="B29" s="6"/>
      <c r="C29" s="18" t="e">
        <f>VLOOKUP(C$22,DailyRoster,29,FALSE)</f>
        <v>#N/A</v>
      </c>
      <c r="D29" s="18" t="e">
        <f>VLOOKUP(D$22,DailyRoster,29,FALSE)</f>
        <v>#N/A</v>
      </c>
      <c r="E29" s="18" t="e">
        <f>VLOOKUP(E$22,DailyRoster,29,FALSE)</f>
        <v>#N/A</v>
      </c>
      <c r="F29" s="18" t="e">
        <f>VLOOKUP(F$22,DailyRoster,29,FALSE)</f>
        <v>#N/A</v>
      </c>
      <c r="G29" s="25" t="e">
        <f>VLOOKUP(G$22,DailyRoster,29,FALSE)</f>
        <v>#N/A</v>
      </c>
      <c r="H29" s="44"/>
      <c r="I29" s="25"/>
    </row>
    <row r="30" spans="1:9" x14ac:dyDescent="0.3">
      <c r="A30" s="14" t="str">
        <f>'Daily Roster'!$AG$1</f>
        <v>ROSTERED SICK/CARERS LEAVE</v>
      </c>
      <c r="B30" s="6"/>
      <c r="C30" s="18" t="e">
        <f>VLOOKUP(C$22,DailyRoster,30,FALSE)</f>
        <v>#N/A</v>
      </c>
      <c r="D30" s="18" t="e">
        <f>VLOOKUP(D$22,DailyRoster,30,FALSE)</f>
        <v>#N/A</v>
      </c>
      <c r="E30" s="18" t="e">
        <f>VLOOKUP(E$22,DailyRoster,30,FALSE)</f>
        <v>#N/A</v>
      </c>
      <c r="F30" s="18" t="e">
        <f>VLOOKUP(F$22,DailyRoster,30,FALSE)</f>
        <v>#N/A</v>
      </c>
      <c r="G30" s="25" t="e">
        <f>VLOOKUP(G$22,DailyRoster,30,FALSE)</f>
        <v>#N/A</v>
      </c>
      <c r="H30" s="21"/>
      <c r="I30" s="25"/>
    </row>
    <row r="31" spans="1:9" ht="16.5" customHeight="1" x14ac:dyDescent="0.3">
      <c r="A31" s="26"/>
      <c r="B31" s="27"/>
      <c r="C31" s="33">
        <f t="array" ref="C31:I31">Days+22+DATE(Calendar1Year,Calendar1MonthOption,1)-WEEKDAY(DATE(Calendar1Year,Calendar1MonthOption,1),WeekdayOption)</f>
        <v>43087</v>
      </c>
      <c r="D31" s="34">
        <v>43088</v>
      </c>
      <c r="E31" s="33">
        <v>43089</v>
      </c>
      <c r="F31" s="34">
        <v>43090</v>
      </c>
      <c r="G31" s="46">
        <v>43091</v>
      </c>
      <c r="H31" s="34">
        <v>43092</v>
      </c>
      <c r="I31" s="46">
        <v>43093</v>
      </c>
    </row>
    <row r="32" spans="1:9" x14ac:dyDescent="0.3">
      <c r="A32" s="14" t="str">
        <f>'Daily Roster'!$W$1</f>
        <v>COVER</v>
      </c>
      <c r="B32" s="6"/>
      <c r="C32" s="18" t="e">
        <f>VLOOKUP(C$31,DailyRoster,22,FALSE)</f>
        <v>#N/A</v>
      </c>
      <c r="D32" s="18" t="e">
        <f>VLOOKUP(D$31,DailyRoster,22,FALSE)</f>
        <v>#N/A</v>
      </c>
      <c r="E32" s="18" t="e">
        <f>VLOOKUP(E$31,DailyRoster,22,FALSE)</f>
        <v>#N/A</v>
      </c>
      <c r="F32" s="18" t="e">
        <f>VLOOKUP(F$31,DailyRoster,22,FALSE)</f>
        <v>#N/A</v>
      </c>
      <c r="G32" s="25" t="e">
        <f>VLOOKUP(G$31,DailyRoster,22,FALSE)</f>
        <v>#N/A</v>
      </c>
      <c r="H32" s="44"/>
      <c r="I32" s="25"/>
    </row>
    <row r="33" spans="1:10" x14ac:dyDescent="0.3">
      <c r="A33" s="14" t="str">
        <f>'Daily Roster'!$Y$1</f>
        <v>ANNUAL LEAVE</v>
      </c>
      <c r="B33" s="6"/>
      <c r="C33" s="18" t="e">
        <f>VLOOKUP(C$31,DailyRoster,23,FALSE)</f>
        <v>#N/A</v>
      </c>
      <c r="D33" s="18" t="e">
        <f>VLOOKUP(D$31,DailyRoster,23,FALSE)</f>
        <v>#N/A</v>
      </c>
      <c r="E33" s="18" t="e">
        <f>VLOOKUP(E$31,DailyRoster,23,FALSE)</f>
        <v>#N/A</v>
      </c>
      <c r="F33" s="18" t="e">
        <f>VLOOKUP(F$31,DailyRoster,23,FALSE)</f>
        <v>#N/A</v>
      </c>
      <c r="G33" s="25" t="e">
        <f>VLOOKUP(G$31,DailyRoster,23,FALSE)</f>
        <v>#N/A</v>
      </c>
      <c r="H33" s="44"/>
      <c r="I33" s="25"/>
    </row>
    <row r="34" spans="1:10" x14ac:dyDescent="0.3">
      <c r="A34" s="14" t="str">
        <f>'Daily Roster'!$Z$1</f>
        <v>ADO MCH / MOORABBIN ROSTERED</v>
      </c>
      <c r="B34" s="6"/>
      <c r="C34" s="18" t="e">
        <f>VLOOKUP(C$31,DailyRoster,24,FALSE)</f>
        <v>#N/A</v>
      </c>
      <c r="D34" s="18" t="e">
        <f>VLOOKUP(D$31,DailyRoster,24,FALSE)</f>
        <v>#N/A</v>
      </c>
      <c r="E34" s="18" t="e">
        <f>VLOOKUP(E$31,DailyRoster,24,FALSE)</f>
        <v>#N/A</v>
      </c>
      <c r="F34" s="18" t="e">
        <f>VLOOKUP(F$31,DailyRoster,24,FALSE)</f>
        <v>#N/A</v>
      </c>
      <c r="G34" s="25" t="e">
        <f>VLOOKUP(G$31,DailyRoster,24,FALSE)</f>
        <v>#N/A</v>
      </c>
      <c r="H34" s="44"/>
      <c r="I34" s="25"/>
    </row>
    <row r="35" spans="1:10" x14ac:dyDescent="0.3">
      <c r="A35" s="14" t="str">
        <f>'Daily Roster'!$AC$1</f>
        <v>LATE SHIFT</v>
      </c>
      <c r="B35" s="6"/>
      <c r="C35" s="18" t="e">
        <f>VLOOKUP(C$31,DailyRoster,26,FALSE)</f>
        <v>#N/A</v>
      </c>
      <c r="D35" s="18" t="e">
        <f>VLOOKUP(D$31,DailyRoster,26,FALSE)</f>
        <v>#N/A</v>
      </c>
      <c r="E35" s="18" t="e">
        <f>VLOOKUP(E$31,DailyRoster,26,FALSE)</f>
        <v>#N/A</v>
      </c>
      <c r="F35" s="18" t="e">
        <f>VLOOKUP(F$31,DailyRoster,26,FALSE)</f>
        <v>#N/A</v>
      </c>
      <c r="G35" s="25" t="e">
        <f>VLOOKUP(G$31,DailyRoster,26,FALSE)</f>
        <v>#N/A</v>
      </c>
      <c r="H35" s="44"/>
      <c r="I35" s="25"/>
    </row>
    <row r="36" spans="1:10" x14ac:dyDescent="0.3">
      <c r="A36" s="14" t="str">
        <f>'Daily Roster'!$AD$1</f>
        <v>TIME IN LIEU</v>
      </c>
      <c r="B36" s="6"/>
      <c r="C36" s="18" t="e">
        <f>VLOOKUP(C$31,DailyRoster,27,FALSE)</f>
        <v>#N/A</v>
      </c>
      <c r="D36" s="18" t="e">
        <f>VLOOKUP(D$31,DailyRoster,27,FALSE)</f>
        <v>#N/A</v>
      </c>
      <c r="E36" s="18" t="e">
        <f>VLOOKUP(E$31,DailyRoster,27,FALSE)</f>
        <v>#N/A</v>
      </c>
      <c r="F36" s="18" t="e">
        <f>VLOOKUP(F$31,DailyRoster,27,FALSE)</f>
        <v>#N/A</v>
      </c>
      <c r="G36" s="25" t="e">
        <f>VLOOKUP(G$31,DailyRoster,27,FALSE)</f>
        <v>#N/A</v>
      </c>
      <c r="H36" s="44"/>
      <c r="I36" s="25"/>
    </row>
    <row r="37" spans="1:10" x14ac:dyDescent="0.3">
      <c r="A37" s="14" t="str">
        <f>'Daily Roster'!$AE$1</f>
        <v>LONG SERVICE LEAVE</v>
      </c>
      <c r="B37" s="6"/>
      <c r="C37" s="18" t="e">
        <f>VLOOKUP(C$31,DailyRoster,28,FALSE)</f>
        <v>#N/A</v>
      </c>
      <c r="D37" s="18" t="e">
        <f>VLOOKUP(D$31,DailyRoster,28,FALSE)</f>
        <v>#N/A</v>
      </c>
      <c r="E37" s="18" t="e">
        <f>VLOOKUP(E$31,DailyRoster,28,FALSE)</f>
        <v>#N/A</v>
      </c>
      <c r="F37" s="18" t="e">
        <f>VLOOKUP(F$31,DailyRoster,28,FALSE)</f>
        <v>#N/A</v>
      </c>
      <c r="G37" s="25" t="e">
        <f>VLOOKUP(G$31,DailyRoster,28,FALSE)</f>
        <v>#N/A</v>
      </c>
      <c r="H37" s="44"/>
      <c r="I37" s="25"/>
    </row>
    <row r="38" spans="1:10" x14ac:dyDescent="0.3">
      <c r="A38" s="14" t="str">
        <f>'Daily Roster'!$AF$1</f>
        <v>PROFESSIONAL DEVELOPMENT</v>
      </c>
      <c r="B38" s="6"/>
      <c r="C38" s="18" t="e">
        <f>VLOOKUP(C$31,DailyRoster,29,FALSE)</f>
        <v>#N/A</v>
      </c>
      <c r="D38" s="18" t="e">
        <f>VLOOKUP(D$31,DailyRoster,29,FALSE)</f>
        <v>#N/A</v>
      </c>
      <c r="E38" s="18" t="e">
        <f>VLOOKUP(E$31,DailyRoster,29,FALSE)</f>
        <v>#N/A</v>
      </c>
      <c r="F38" s="18" t="e">
        <f>VLOOKUP(F$31,DailyRoster,29,FALSE)</f>
        <v>#N/A</v>
      </c>
      <c r="G38" s="25" t="e">
        <f>VLOOKUP(G$31,DailyRoster,29,FALSE)</f>
        <v>#N/A</v>
      </c>
      <c r="H38" s="44"/>
      <c r="I38" s="25"/>
    </row>
    <row r="39" spans="1:10" x14ac:dyDescent="0.3">
      <c r="A39" s="14" t="str">
        <f>'Daily Roster'!$AG$1</f>
        <v>ROSTERED SICK/CARERS LEAVE</v>
      </c>
      <c r="B39" s="6"/>
      <c r="C39" s="18" t="e">
        <f t="shared" ref="C39:I39" si="1">VLOOKUP(C$31,DailyRoster,30,FALSE)</f>
        <v>#N/A</v>
      </c>
      <c r="D39" s="18" t="e">
        <f t="shared" si="1"/>
        <v>#N/A</v>
      </c>
      <c r="E39" s="18" t="e">
        <f t="shared" si="1"/>
        <v>#N/A</v>
      </c>
      <c r="F39" s="18" t="e">
        <f t="shared" si="1"/>
        <v>#N/A</v>
      </c>
      <c r="G39" s="25" t="e">
        <f t="shared" si="1"/>
        <v>#N/A</v>
      </c>
      <c r="H39" s="44" t="e">
        <f t="shared" si="1"/>
        <v>#N/A</v>
      </c>
      <c r="I39" s="18" t="e">
        <f t="shared" si="1"/>
        <v>#N/A</v>
      </c>
      <c r="J39" s="29"/>
    </row>
    <row r="40" spans="1:10" ht="16.5" customHeight="1" x14ac:dyDescent="0.3">
      <c r="A40" s="26"/>
      <c r="B40" s="28"/>
      <c r="C40" s="33">
        <f t="array" ref="C40:I40">Days+29+DATE(Calendar1Year,Calendar1MonthOption,1)-WEEKDAY(DATE(Calendar1Year,Calendar1MonthOption,1),WeekdayOption)</f>
        <v>43094</v>
      </c>
      <c r="D40" s="34">
        <v>43095</v>
      </c>
      <c r="E40" s="33">
        <v>43096</v>
      </c>
      <c r="F40" s="34">
        <v>43097</v>
      </c>
      <c r="G40" s="46">
        <v>43098</v>
      </c>
      <c r="H40" s="34">
        <v>43099</v>
      </c>
      <c r="I40" s="46">
        <v>43100</v>
      </c>
    </row>
    <row r="41" spans="1:10" x14ac:dyDescent="0.3">
      <c r="A41" s="14" t="str">
        <f>'Daily Roster'!$W$1</f>
        <v>COVER</v>
      </c>
      <c r="B41" s="6"/>
      <c r="C41" s="18" t="e">
        <f>VLOOKUP(C$40,DailyRoster,22,FALSE)</f>
        <v>#N/A</v>
      </c>
      <c r="D41" s="18" t="e">
        <f>VLOOKUP(D$40,DailyRoster,22,FALSE)</f>
        <v>#N/A</v>
      </c>
      <c r="E41" s="18" t="e">
        <f>VLOOKUP(E$40,DailyRoster,22,FALSE)</f>
        <v>#N/A</v>
      </c>
      <c r="F41" s="18" t="e">
        <f>VLOOKUP(F$40,DailyRoster,22,FALSE)</f>
        <v>#N/A</v>
      </c>
      <c r="G41" s="25" t="e">
        <f>VLOOKUP(G$40,DailyRoster,22,FALSE)</f>
        <v>#N/A</v>
      </c>
      <c r="H41" s="44"/>
      <c r="I41" s="25"/>
    </row>
    <row r="42" spans="1:10" x14ac:dyDescent="0.3">
      <c r="A42" s="14" t="str">
        <f>'Daily Roster'!$Y$1</f>
        <v>ANNUAL LEAVE</v>
      </c>
      <c r="B42" s="6"/>
      <c r="C42" s="18" t="e">
        <f>VLOOKUP(C$40,DailyRoster,23,FALSE)</f>
        <v>#N/A</v>
      </c>
      <c r="D42" s="18" t="e">
        <f>VLOOKUP(D$40,DailyRoster,23,FALSE)</f>
        <v>#N/A</v>
      </c>
      <c r="E42" s="18" t="e">
        <f>VLOOKUP(E$40,DailyRoster,23,FALSE)</f>
        <v>#N/A</v>
      </c>
      <c r="F42" s="18" t="e">
        <f>VLOOKUP(F$40,DailyRoster,23,FALSE)</f>
        <v>#N/A</v>
      </c>
      <c r="G42" s="25" t="e">
        <f>VLOOKUP(G$40,DailyRoster,23,FALSE)</f>
        <v>#N/A</v>
      </c>
      <c r="H42" s="44"/>
      <c r="I42" s="25"/>
    </row>
    <row r="43" spans="1:10" x14ac:dyDescent="0.3">
      <c r="A43" s="14" t="str">
        <f>'Daily Roster'!$Z$1</f>
        <v>ADO MCH / MOORABBIN ROSTERED</v>
      </c>
      <c r="B43" s="6"/>
      <c r="C43" s="18" t="e">
        <f>VLOOKUP(C$40,DailyRoster,24,FALSE)</f>
        <v>#N/A</v>
      </c>
      <c r="D43" s="18" t="e">
        <f>VLOOKUP(D$40,DailyRoster,24,FALSE)</f>
        <v>#N/A</v>
      </c>
      <c r="E43" s="18" t="e">
        <f>VLOOKUP(E$40,DailyRoster,24,FALSE)</f>
        <v>#N/A</v>
      </c>
      <c r="F43" s="18" t="e">
        <f>VLOOKUP(F$40,DailyRoster,24,FALSE)</f>
        <v>#N/A</v>
      </c>
      <c r="G43" s="25" t="e">
        <f>VLOOKUP(G$40,DailyRoster,24,FALSE)</f>
        <v>#N/A</v>
      </c>
      <c r="H43" s="44"/>
      <c r="I43" s="25"/>
    </row>
    <row r="44" spans="1:10" x14ac:dyDescent="0.3">
      <c r="A44" s="14" t="str">
        <f>'Daily Roster'!$AC$1</f>
        <v>LATE SHIFT</v>
      </c>
      <c r="B44" s="6"/>
      <c r="C44" s="18" t="e">
        <f>VLOOKUP(C$40,DailyRoster,26,FALSE)</f>
        <v>#N/A</v>
      </c>
      <c r="D44" s="18" t="e">
        <f>VLOOKUP(D$40,DailyRoster,26,FALSE)</f>
        <v>#N/A</v>
      </c>
      <c r="E44" s="18" t="e">
        <f>VLOOKUP(E$40,DailyRoster,26,FALSE)</f>
        <v>#N/A</v>
      </c>
      <c r="F44" s="18" t="e">
        <f>VLOOKUP(F$40,DailyRoster,26,FALSE)</f>
        <v>#N/A</v>
      </c>
      <c r="G44" s="25" t="e">
        <f>VLOOKUP(G$40,DailyRoster,26,FALSE)</f>
        <v>#N/A</v>
      </c>
      <c r="H44" s="44"/>
      <c r="I44" s="25"/>
    </row>
    <row r="45" spans="1:10" x14ac:dyDescent="0.3">
      <c r="A45" s="14" t="str">
        <f>'Daily Roster'!$AD$1</f>
        <v>TIME IN LIEU</v>
      </c>
      <c r="B45" s="6"/>
      <c r="C45" s="18" t="e">
        <f>VLOOKUP(C$40,DailyRoster,27,FALSE)</f>
        <v>#N/A</v>
      </c>
      <c r="D45" s="18" t="e">
        <f>VLOOKUP(D$40,DailyRoster,27,FALSE)</f>
        <v>#N/A</v>
      </c>
      <c r="E45" s="18" t="e">
        <f>VLOOKUP(E$40,DailyRoster,27,FALSE)</f>
        <v>#N/A</v>
      </c>
      <c r="F45" s="18" t="e">
        <f>VLOOKUP(F$40,DailyRoster,27,FALSE)</f>
        <v>#N/A</v>
      </c>
      <c r="G45" s="25" t="e">
        <f>VLOOKUP(G$40,DailyRoster,27,FALSE)</f>
        <v>#N/A</v>
      </c>
      <c r="H45" s="44"/>
      <c r="I45" s="25"/>
    </row>
    <row r="46" spans="1:10" x14ac:dyDescent="0.3">
      <c r="A46" s="14" t="str">
        <f>'Daily Roster'!$AE$1</f>
        <v>LONG SERVICE LEAVE</v>
      </c>
      <c r="B46" s="6"/>
      <c r="C46" s="18" t="e">
        <f>VLOOKUP(C$40,DailyRoster,28,FALSE)</f>
        <v>#N/A</v>
      </c>
      <c r="D46" s="18" t="e">
        <f>VLOOKUP(D$40,DailyRoster,28,FALSE)</f>
        <v>#N/A</v>
      </c>
      <c r="E46" s="18" t="e">
        <f>VLOOKUP(E$40,DailyRoster,28,FALSE)</f>
        <v>#N/A</v>
      </c>
      <c r="F46" s="18" t="e">
        <f>VLOOKUP(F$40,DailyRoster,28,FALSE)</f>
        <v>#N/A</v>
      </c>
      <c r="G46" s="25" t="e">
        <f>VLOOKUP(G$40,DailyRoster,28,FALSE)</f>
        <v>#N/A</v>
      </c>
      <c r="H46" s="44"/>
      <c r="I46" s="25"/>
    </row>
    <row r="47" spans="1:10" x14ac:dyDescent="0.3">
      <c r="A47" s="14" t="str">
        <f>'Daily Roster'!$AF$1</f>
        <v>PROFESSIONAL DEVELOPMENT</v>
      </c>
      <c r="B47" s="6"/>
      <c r="C47" s="18" t="e">
        <f>VLOOKUP(C$40,DailyRoster,29,FALSE)</f>
        <v>#N/A</v>
      </c>
      <c r="D47" s="18" t="e">
        <f>VLOOKUP(D$40,DailyRoster,29,FALSE)</f>
        <v>#N/A</v>
      </c>
      <c r="E47" s="18" t="e">
        <f>VLOOKUP(E$40,DailyRoster,29,FALSE)</f>
        <v>#N/A</v>
      </c>
      <c r="F47" s="18" t="e">
        <f>VLOOKUP(F$40,DailyRoster,29,FALSE)</f>
        <v>#N/A</v>
      </c>
      <c r="G47" s="25" t="e">
        <f>VLOOKUP(G$40,DailyRoster,29,FALSE)</f>
        <v>#N/A</v>
      </c>
      <c r="H47" s="44"/>
      <c r="I47" s="25"/>
    </row>
    <row r="48" spans="1:10" x14ac:dyDescent="0.3">
      <c r="A48" s="14" t="str">
        <f>'Daily Roster'!$AG$1</f>
        <v>ROSTERED SICK/CARERS LEAVE</v>
      </c>
      <c r="B48" s="6"/>
      <c r="C48" s="18" t="e">
        <f>VLOOKUP(C$40,DailyRoster,30,FALSE)</f>
        <v>#N/A</v>
      </c>
      <c r="D48" s="18" t="e">
        <f>VLOOKUP(D$40,DailyRoster,30,FALSE)</f>
        <v>#N/A</v>
      </c>
      <c r="E48" s="18" t="e">
        <f>VLOOKUP(E$40,DailyRoster,30,FALSE)</f>
        <v>#N/A</v>
      </c>
      <c r="F48" s="18" t="e">
        <f>VLOOKUP(F$40,DailyRoster,30,FALSE)</f>
        <v>#N/A</v>
      </c>
      <c r="G48" s="25" t="e">
        <f>VLOOKUP(G$40,DailyRoster,30,FALSE)</f>
        <v>#N/A</v>
      </c>
      <c r="H48" s="44"/>
      <c r="I48" s="25"/>
    </row>
    <row r="49" spans="1:9" ht="16.5" customHeight="1" x14ac:dyDescent="0.3">
      <c r="A49" s="26"/>
      <c r="B49" s="27"/>
      <c r="C49" s="33">
        <f t="array" ref="C49:D49">Days+36+DATE(Calendar1Year,Calendar1MonthOption,1)-WEEKDAY(DATE(Calendar1Year,Calendar1MonthOption,1),WeekdayOption)</f>
        <v>43101</v>
      </c>
      <c r="D49" s="34">
        <v>43102</v>
      </c>
      <c r="E49" s="96" t="s">
        <v>0</v>
      </c>
      <c r="F49" s="97"/>
      <c r="G49" s="98"/>
      <c r="H49" s="64"/>
      <c r="I49" s="63"/>
    </row>
    <row r="50" spans="1:9" x14ac:dyDescent="0.3">
      <c r="A50" s="14" t="str">
        <f>'Daily Roster'!$W$1</f>
        <v>COVER</v>
      </c>
      <c r="B50" s="6"/>
      <c r="C50" s="18" t="e">
        <f>VLOOKUP(C$49,DailyRoster,22,FALSE)</f>
        <v>#N/A</v>
      </c>
      <c r="D50" s="18" t="e">
        <f>VLOOKUP(D$49,DailyRoster,22,FALSE)</f>
        <v>#N/A</v>
      </c>
      <c r="E50" s="29" t="e">
        <f>VLOOKUP(E$49,DailyRoster,22,FALSE)</f>
        <v>#N/A</v>
      </c>
      <c r="F50" s="21" t="e">
        <f>VLOOKUP(F$49,DailyRoster,22,FALSE)</f>
        <v>#N/A</v>
      </c>
      <c r="G50" s="31" t="e">
        <f>VLOOKUP(G$49,DailyRoster,22,FALSE)</f>
        <v>#N/A</v>
      </c>
      <c r="H50" s="21" t="e">
        <f t="shared" ref="H50" si="2">VLOOKUP(H$49,SpecialMedicine2017,3,FALSE)</f>
        <v>#N/A</v>
      </c>
      <c r="I50" s="31"/>
    </row>
    <row r="51" spans="1:9" x14ac:dyDescent="0.3">
      <c r="A51" s="14" t="str">
        <f>'Daily Roster'!$Y$1</f>
        <v>ANNUAL LEAVE</v>
      </c>
      <c r="B51" s="6"/>
      <c r="C51" s="18" t="e">
        <f>VLOOKUP(C$49,DailyRoster,23,FALSE)</f>
        <v>#N/A</v>
      </c>
      <c r="D51" s="18" t="e">
        <f>VLOOKUP(D$49,DailyRoster,23,FALSE)</f>
        <v>#N/A</v>
      </c>
      <c r="E51" s="29" t="e">
        <f>VLOOKUP(E$49,DailyRoster,23,FALSE)</f>
        <v>#N/A</v>
      </c>
      <c r="F51" s="21" t="e">
        <f>VLOOKUP(F$49,DailyRoster,23,FALSE)</f>
        <v>#N/A</v>
      </c>
      <c r="G51" s="31" t="e">
        <f>VLOOKUP(G$49,DailyRoster,23,FALSE)</f>
        <v>#N/A</v>
      </c>
      <c r="H51" s="21" t="e">
        <f t="shared" ref="H51" si="3">VLOOKUP(H$49,SpecialMedicine2017,4,FALSE)</f>
        <v>#N/A</v>
      </c>
      <c r="I51" s="31"/>
    </row>
    <row r="52" spans="1:9" x14ac:dyDescent="0.3">
      <c r="A52" s="14" t="str">
        <f>'Daily Roster'!$Z$1</f>
        <v>ADO MCH / MOORABBIN ROSTERED</v>
      </c>
      <c r="B52" s="6"/>
      <c r="C52" s="18" t="e">
        <f>VLOOKUP(C$49,DailyRoster,24,FALSE)</f>
        <v>#N/A</v>
      </c>
      <c r="D52" s="18" t="e">
        <f>VLOOKUP(D$49,DailyRoster,24,FALSE)</f>
        <v>#N/A</v>
      </c>
      <c r="E52" s="29" t="e">
        <f>VLOOKUP(E$49,DailyRoster,24,FALSE)</f>
        <v>#N/A</v>
      </c>
      <c r="F52" s="21" t="e">
        <f>VLOOKUP(F$49,DailyRoster,24,FALSE)</f>
        <v>#N/A</v>
      </c>
      <c r="G52" s="31" t="e">
        <f>VLOOKUP(G$49,DailyRoster,24,FALSE)</f>
        <v>#N/A</v>
      </c>
      <c r="H52" s="21" t="e">
        <f t="shared" ref="H52" si="4">VLOOKUP(H$49,SpecialMedicine2017,5,FALSE)</f>
        <v>#N/A</v>
      </c>
      <c r="I52" s="31"/>
    </row>
    <row r="53" spans="1:9" x14ac:dyDescent="0.3">
      <c r="A53" s="14" t="str">
        <f>'Daily Roster'!$AC$1</f>
        <v>LATE SHIFT</v>
      </c>
      <c r="B53" s="6"/>
      <c r="C53" s="18" t="e">
        <f>VLOOKUP(C$49,DailyRoster,26,FALSE)</f>
        <v>#N/A</v>
      </c>
      <c r="D53" s="18" t="e">
        <f>VLOOKUP(D$49,DailyRoster,26,FALSE)</f>
        <v>#N/A</v>
      </c>
      <c r="E53" s="29" t="e">
        <f>VLOOKUP(E$49,DailyRoster,26,FALSE)</f>
        <v>#N/A</v>
      </c>
      <c r="F53" s="21" t="e">
        <f>VLOOKUP(F$49,DailyRoster,26,FALSE)</f>
        <v>#N/A</v>
      </c>
      <c r="G53" s="31" t="e">
        <f>VLOOKUP(G$49,DailyRoster,26,FALSE)</f>
        <v>#N/A</v>
      </c>
      <c r="H53" s="21" t="e">
        <f t="shared" ref="H53" si="5">VLOOKUP(H$49,SpecialMedicine2017,6,FALSE)</f>
        <v>#N/A</v>
      </c>
      <c r="I53" s="31"/>
    </row>
    <row r="54" spans="1:9" x14ac:dyDescent="0.3">
      <c r="A54" s="14" t="str">
        <f>'Daily Roster'!$AD$1</f>
        <v>TIME IN LIEU</v>
      </c>
      <c r="B54" s="6"/>
      <c r="C54" s="18" t="e">
        <f>VLOOKUP(C$49,DailyRoster,27,FALSE)</f>
        <v>#N/A</v>
      </c>
      <c r="D54" s="18" t="e">
        <f>VLOOKUP(D$49,DailyRoster,27,FALSE)</f>
        <v>#N/A</v>
      </c>
      <c r="E54" s="29" t="e">
        <f>VLOOKUP(E$49,DailyRoster,27,FALSE)</f>
        <v>#N/A</v>
      </c>
      <c r="F54" s="21" t="e">
        <f>VLOOKUP(F$49,DailyRoster,27,FALSE)</f>
        <v>#N/A</v>
      </c>
      <c r="G54" s="31" t="e">
        <f>VLOOKUP(G$49,DailyRoster,27,FALSE)</f>
        <v>#N/A</v>
      </c>
      <c r="H54" s="21" t="e">
        <f t="shared" ref="H54" si="6">VLOOKUP(H$49,SpecialMedicine2017,7,FALSE)</f>
        <v>#N/A</v>
      </c>
      <c r="I54" s="31"/>
    </row>
    <row r="55" spans="1:9" x14ac:dyDescent="0.3">
      <c r="A55" s="14" t="str">
        <f>'Daily Roster'!$AE$1</f>
        <v>LONG SERVICE LEAVE</v>
      </c>
      <c r="B55" s="6"/>
      <c r="C55" s="18" t="e">
        <f t="shared" ref="C55:I55" si="7">VLOOKUP(C$49,DailyRoster,28,FALSE)</f>
        <v>#N/A</v>
      </c>
      <c r="D55" s="18" t="e">
        <f t="shared" si="7"/>
        <v>#N/A</v>
      </c>
      <c r="E55" s="29" t="e">
        <f t="shared" si="7"/>
        <v>#N/A</v>
      </c>
      <c r="F55" s="21" t="e">
        <f t="shared" si="7"/>
        <v>#N/A</v>
      </c>
      <c r="G55" s="31" t="e">
        <f t="shared" si="7"/>
        <v>#N/A</v>
      </c>
      <c r="H55" s="44" t="e">
        <f t="shared" si="7"/>
        <v>#N/A</v>
      </c>
      <c r="I55" s="18" t="e">
        <f t="shared" si="7"/>
        <v>#N/A</v>
      </c>
    </row>
    <row r="56" spans="1:9" x14ac:dyDescent="0.3">
      <c r="A56" s="14" t="str">
        <f>'Daily Roster'!$AF$1</f>
        <v>PROFESSIONAL DEVELOPMENT</v>
      </c>
      <c r="B56" s="6"/>
      <c r="C56" s="18" t="e">
        <f>VLOOKUP(C$49,DailyRoster,29,FALSE)</f>
        <v>#N/A</v>
      </c>
      <c r="D56" s="18" t="e">
        <f>VLOOKUP(D$49,DailyRoster,29,FALSE)</f>
        <v>#N/A</v>
      </c>
      <c r="E56" s="29" t="e">
        <f>VLOOKUP(E$49,DailyRoster,29,FALSE)</f>
        <v>#N/A</v>
      </c>
      <c r="F56" s="21" t="e">
        <f>VLOOKUP(F$49,DailyRoster,29,FALSE)</f>
        <v>#N/A</v>
      </c>
      <c r="G56" s="31" t="e">
        <f>VLOOKUP(G$49,DailyRoster,29,FALSE)</f>
        <v>#N/A</v>
      </c>
      <c r="H56" s="21"/>
      <c r="I56" s="31"/>
    </row>
    <row r="57" spans="1:9" ht="17.25" thickBot="1" x14ac:dyDescent="0.35">
      <c r="A57" s="15" t="str">
        <f>'Daily Roster'!$AG$1</f>
        <v>ROSTERED SICK/CARERS LEAVE</v>
      </c>
      <c r="B57" s="12"/>
      <c r="C57" s="19" t="e">
        <f>VLOOKUP(C$49,DailyRoster,30,FALSE)</f>
        <v>#N/A</v>
      </c>
      <c r="D57" s="19" t="e">
        <f>VLOOKUP(D$49,DailyRoster,30,FALSE)</f>
        <v>#N/A</v>
      </c>
      <c r="E57" s="30" t="e">
        <f>VLOOKUP(E$49,DailyRoster,30,FALSE)</f>
        <v>#N/A</v>
      </c>
      <c r="F57" s="22" t="e">
        <f>VLOOKUP(F$49,DailyRoster,30,FALSE)</f>
        <v>#N/A</v>
      </c>
      <c r="G57" s="32" t="e">
        <f>VLOOKUP(G$49,DailyRoster,30,FALSE)</f>
        <v>#N/A</v>
      </c>
      <c r="H57" s="22"/>
      <c r="I57" s="32"/>
    </row>
    <row r="60" spans="1:9" x14ac:dyDescent="0.3">
      <c r="C60" t="s">
        <v>16</v>
      </c>
    </row>
    <row r="61" spans="1:9" x14ac:dyDescent="0.3">
      <c r="C61" t="s">
        <v>25</v>
      </c>
    </row>
    <row r="62" spans="1:9" x14ac:dyDescent="0.3">
      <c r="C62" t="s">
        <v>35</v>
      </c>
    </row>
    <row r="63" spans="1:9" x14ac:dyDescent="0.3">
      <c r="C63" t="s">
        <v>26</v>
      </c>
    </row>
    <row r="64" spans="1:9" x14ac:dyDescent="0.3">
      <c r="C64" t="s">
        <v>27</v>
      </c>
    </row>
    <row r="65" spans="3:3" x14ac:dyDescent="0.3">
      <c r="C65" t="s">
        <v>28</v>
      </c>
    </row>
    <row r="67" spans="3:3" x14ac:dyDescent="0.3">
      <c r="C67" t="s">
        <v>29</v>
      </c>
    </row>
    <row r="68" spans="3:3" x14ac:dyDescent="0.3">
      <c r="C68" t="s">
        <v>30</v>
      </c>
    </row>
    <row r="69" spans="3:3" x14ac:dyDescent="0.3">
      <c r="C69" t="s">
        <v>31</v>
      </c>
    </row>
    <row r="70" spans="3:3" x14ac:dyDescent="0.3">
      <c r="C70" t="s">
        <v>32</v>
      </c>
    </row>
    <row r="71" spans="3:3" x14ac:dyDescent="0.3">
      <c r="C71" t="s">
        <v>33</v>
      </c>
    </row>
    <row r="72" spans="3:3" x14ac:dyDescent="0.3">
      <c r="C72" t="s">
        <v>34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Susanne Sturm</cp:lastModifiedBy>
  <cp:lastPrinted>2018-07-06T02:18:04Z</cp:lastPrinted>
  <dcterms:created xsi:type="dcterms:W3CDTF">2016-07-26T15:53:57Z</dcterms:created>
  <dcterms:modified xsi:type="dcterms:W3CDTF">2019-03-05T06:36:50Z</dcterms:modified>
</cp:coreProperties>
</file>