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 activeTab="1"/>
  </bookViews>
  <sheets>
    <sheet name="Sheet1" sheetId="23" r:id="rId1"/>
    <sheet name="Daily Roster" sheetId="17" r:id="rId2"/>
    <sheet name="Daily Roster (formula)" sheetId="24" r:id="rId3"/>
    <sheet name="2018_Calendar" sheetId="14" r:id="rId4"/>
    <sheet name="2017_xx Leave Roster" sheetId="22" r:id="rId5"/>
  </sheets>
  <externalReferences>
    <externalReference r:id="rId6"/>
    <externalReference r:id="rId7"/>
  </externalReferences>
  <definedNames>
    <definedName name="Calendar10Month" localSheetId="4">'2017_xx Leave Roster'!#REF!</definedName>
    <definedName name="Calendar10Month" localSheetId="2">'2018_Calendar'!#REF!</definedName>
    <definedName name="Calendar10Month">'2018_Calendar'!#REF!</definedName>
    <definedName name="Calendar10MonthOption" localSheetId="4">MATCH('2017_xx Leave Roster'!Calendar10Month,Months,0)</definedName>
    <definedName name="Calendar10MonthOption" localSheetId="2">MATCH('Daily Roster (formula)'!Calendar10Month,[0]!Months,0)</definedName>
    <definedName name="Calendar10MonthOption">MATCH(Calendar10Month,Months,0)</definedName>
    <definedName name="Calendar10Year" localSheetId="4">'2017_xx Leave Roster'!#REF!</definedName>
    <definedName name="Calendar10Year" localSheetId="2">'2018_Calendar'!#REF!</definedName>
    <definedName name="Calendar10Year">'2018_Calendar'!#REF!</definedName>
    <definedName name="Calendar11Month" localSheetId="4">'2017_xx Leave Roster'!#REF!</definedName>
    <definedName name="Calendar11Month" localSheetId="2">'2018_Calendar'!#REF!</definedName>
    <definedName name="Calendar11Month">'2018_Calendar'!#REF!</definedName>
    <definedName name="Calendar11MonthOption" localSheetId="4">MATCH('2017_xx Leave Roster'!Calendar11Month,Months,0)</definedName>
    <definedName name="Calendar11MonthOption" localSheetId="2">MATCH('Daily Roster (formula)'!Calendar11Month,[0]!Months,0)</definedName>
    <definedName name="Calendar11MonthOption">MATCH(Calendar11Month,Months,0)</definedName>
    <definedName name="Calendar11Year" localSheetId="4">'2017_xx Leave Roster'!#REF!</definedName>
    <definedName name="Calendar11Year" localSheetId="2">'2018_Calendar'!#REF!</definedName>
    <definedName name="Calendar11Year">'2018_Calendar'!#REF!</definedName>
    <definedName name="Calendar12Month" localSheetId="4">'2017_xx Leave Roster'!#REF!</definedName>
    <definedName name="Calendar12Month" localSheetId="2">'2018_Calendar'!#REF!</definedName>
    <definedName name="Calendar12Month">'2018_Calendar'!#REF!</definedName>
    <definedName name="Calendar12MonthOption" localSheetId="4">MATCH('2017_xx Leave Roster'!Calendar12Month,Months,0)</definedName>
    <definedName name="Calendar12MonthOption" localSheetId="2">MATCH('Daily Roster (formula)'!Calendar12Month,[0]!Months,0)</definedName>
    <definedName name="Calendar12MonthOption">MATCH(Calendar12Month,Months,0)</definedName>
    <definedName name="Calendar12Year" localSheetId="4">'2017_xx Leave Roster'!#REF!</definedName>
    <definedName name="Calendar12Year" localSheetId="2">'2018_Calendar'!#REF!</definedName>
    <definedName name="Calendar12Year">'2018_Calendar'!#REF!</definedName>
    <definedName name="Calendar1Month" localSheetId="4">'2017_xx Leave Roster'!$D$2</definedName>
    <definedName name="Calendar1Month">'2018_Calendar'!$D$2</definedName>
    <definedName name="Calendar1MonthOption" localSheetId="4">MATCH('2017_xx Leave Roster'!Calendar1Month,Months,0)</definedName>
    <definedName name="Calendar1MonthOption">MATCH(Calendar1Month,Months,0)</definedName>
    <definedName name="Calendar1Year" localSheetId="4">'2017_xx Leave Roster'!$C$2</definedName>
    <definedName name="Calendar1Year">'2018_Calendar'!$C$2</definedName>
    <definedName name="Calendar2Month" localSheetId="4">'2017_xx Leave Roster'!#REF!</definedName>
    <definedName name="Calendar2Month" localSheetId="2">'2018_Calendar'!#REF!</definedName>
    <definedName name="Calendar2Month">'2018_Calendar'!#REF!</definedName>
    <definedName name="Calendar2MonthOption" localSheetId="4">MATCH('2017_xx Leave Roster'!Calendar2Month,Months,0)</definedName>
    <definedName name="Calendar2MonthOption" localSheetId="2">MATCH('Daily Roster (formula)'!Calendar2Month,[0]!Months,0)</definedName>
    <definedName name="Calendar2MonthOption">MATCH(Calendar2Month,Months,0)</definedName>
    <definedName name="Calendar2Year" localSheetId="4">'2017_xx Leave Roster'!#REF!</definedName>
    <definedName name="Calendar2Year" localSheetId="2">'2018_Calendar'!#REF!</definedName>
    <definedName name="Calendar2Year">'2018_Calendar'!#REF!</definedName>
    <definedName name="Calendar3Month" localSheetId="4">'2017_xx Leave Roster'!#REF!</definedName>
    <definedName name="Calendar3Month" localSheetId="2">'2018_Calendar'!#REF!</definedName>
    <definedName name="Calendar3Month">'2018_Calendar'!#REF!</definedName>
    <definedName name="Calendar3MonthOption" localSheetId="4">MATCH('2017_xx Leave Roster'!Calendar3Month,Months,0)</definedName>
    <definedName name="Calendar3MonthOption" localSheetId="2">MATCH('Daily Roster (formula)'!Calendar3Month,[0]!Months,0)</definedName>
    <definedName name="Calendar3MonthOption">MATCH(Calendar3Month,Months,0)</definedName>
    <definedName name="Calendar3Year" localSheetId="4">'2017_xx Leave Roster'!#REF!</definedName>
    <definedName name="Calendar3Year" localSheetId="2">'2018_Calendar'!#REF!</definedName>
    <definedName name="Calendar3Year">'2018_Calendar'!#REF!</definedName>
    <definedName name="Calendar4Month" localSheetId="4">'2017_xx Leave Roster'!#REF!</definedName>
    <definedName name="Calendar4Month" localSheetId="2">'2018_Calendar'!#REF!</definedName>
    <definedName name="Calendar4Month">'2018_Calendar'!#REF!</definedName>
    <definedName name="Calendar4MonthOption" localSheetId="4">MATCH('2017_xx Leave Roster'!Calendar4Month,Months,0)</definedName>
    <definedName name="Calendar4MonthOption" localSheetId="2">MATCH('Daily Roster (formula)'!Calendar4Month,[0]!Months,0)</definedName>
    <definedName name="Calendar4MonthOption">MATCH(Calendar4Month,Months,0)</definedName>
    <definedName name="Calendar4Year" localSheetId="4">'2017_xx Leave Roster'!#REF!</definedName>
    <definedName name="Calendar4Year" localSheetId="2">'2018_Calendar'!#REF!</definedName>
    <definedName name="Calendar4Year">'2018_Calendar'!#REF!</definedName>
    <definedName name="Calendar5Month" localSheetId="4">'2017_xx Leave Roster'!#REF!</definedName>
    <definedName name="Calendar5Month" localSheetId="2">'2018_Calendar'!#REF!</definedName>
    <definedName name="Calendar5Month">'2018_Calendar'!#REF!</definedName>
    <definedName name="Calendar5MonthOption" localSheetId="4">MATCH('2017_xx Leave Roster'!Calendar5Month,Months,0)</definedName>
    <definedName name="Calendar5MonthOption" localSheetId="2">MATCH('Daily Roster (formula)'!Calendar5Month,[0]!Months,0)</definedName>
    <definedName name="Calendar5MonthOption">MATCH(Calendar5Month,Months,0)</definedName>
    <definedName name="Calendar5Year" localSheetId="4">'2017_xx Leave Roster'!#REF!</definedName>
    <definedName name="Calendar5Year" localSheetId="2">'2018_Calendar'!#REF!</definedName>
    <definedName name="Calendar5Year">'2018_Calendar'!#REF!</definedName>
    <definedName name="Calendar6Month" localSheetId="4">'2017_xx Leave Roster'!#REF!</definedName>
    <definedName name="Calendar6Month" localSheetId="2">'2018_Calendar'!#REF!</definedName>
    <definedName name="Calendar6Month">'2018_Calendar'!#REF!</definedName>
    <definedName name="Calendar6MonthOption" localSheetId="4">MATCH('2017_xx Leave Roster'!Calendar6Month,Months,0)</definedName>
    <definedName name="Calendar6MonthOption" localSheetId="2">MATCH('Daily Roster (formula)'!Calendar6Month,[0]!Months,0)</definedName>
    <definedName name="Calendar6MonthOption">MATCH(Calendar6Month,Months,0)</definedName>
    <definedName name="Calendar6Year" localSheetId="4">'2017_xx Leave Roster'!#REF!</definedName>
    <definedName name="Calendar6Year" localSheetId="2">'2018_Calendar'!#REF!</definedName>
    <definedName name="Calendar6Year">'2018_Calendar'!#REF!</definedName>
    <definedName name="Calendar7Month" localSheetId="4">'2017_xx Leave Roster'!#REF!</definedName>
    <definedName name="Calendar7Month" localSheetId="2">'2018_Calendar'!#REF!</definedName>
    <definedName name="Calendar7Month">'2018_Calendar'!#REF!</definedName>
    <definedName name="Calendar7MonthOption" localSheetId="4">MATCH('2017_xx Leave Roster'!Calendar7Month,Months,0)</definedName>
    <definedName name="Calendar7MonthOption" localSheetId="2">MATCH('Daily Roster (formula)'!Calendar7Month,[0]!Months,0)</definedName>
    <definedName name="Calendar7MonthOption">MATCH(Calendar7Month,Months,0)</definedName>
    <definedName name="Calendar7Year" localSheetId="4">'2017_xx Leave Roster'!#REF!</definedName>
    <definedName name="Calendar7Year" localSheetId="2">'2018_Calendar'!#REF!</definedName>
    <definedName name="Calendar7Year">'2018_Calendar'!#REF!</definedName>
    <definedName name="Calendar8Month" localSheetId="4">'2017_xx Leave Roster'!#REF!</definedName>
    <definedName name="Calendar8Month" localSheetId="2">'2018_Calendar'!#REF!</definedName>
    <definedName name="Calendar8Month">'2018_Calendar'!#REF!</definedName>
    <definedName name="Calendar8MonthOption" localSheetId="4">MATCH('2017_xx Leave Roster'!Calendar8Month,Months,0)</definedName>
    <definedName name="Calendar8MonthOption" localSheetId="2">MATCH('Daily Roster (formula)'!Calendar8Month,[0]!Months,0)</definedName>
    <definedName name="Calendar8MonthOption">MATCH(Calendar8Month,Months,0)</definedName>
    <definedName name="Calendar8Year" localSheetId="4">'2017_xx Leave Roster'!#REF!</definedName>
    <definedName name="Calendar8Year" localSheetId="2">'2018_Calendar'!#REF!</definedName>
    <definedName name="Calendar8Year">'2018_Calendar'!#REF!</definedName>
    <definedName name="Calendar9Month" localSheetId="4">'2017_xx Leave Roster'!#REF!</definedName>
    <definedName name="Calendar9Month" localSheetId="2">'2018_Calendar'!#REF!</definedName>
    <definedName name="Calendar9Month">'2018_Calendar'!#REF!</definedName>
    <definedName name="Calendar9MonthOption" localSheetId="4">MATCH('2017_xx Leave Roster'!Calendar9Month,Months,0)</definedName>
    <definedName name="Calendar9MonthOption" localSheetId="2">MATCH('Daily Roster (formula)'!Calendar9Month,[0]!Months,0)</definedName>
    <definedName name="Calendar9MonthOption">MATCH(Calendar9Month,Months,0)</definedName>
    <definedName name="Calendar9Year" localSheetId="4">'2017_xx Leave Roster'!#REF!</definedName>
    <definedName name="Calendar9Year" localSheetId="2">'2018_Calendar'!#REF!</definedName>
    <definedName name="Calendar9Year">'2018_Calendar'!#REF!</definedName>
    <definedName name="DailyRoster" localSheetId="2">'Daily Roster (formula)'!$1:$1048576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4">'2017_xx Leave Roster'!$A$2:$G$57</definedName>
    <definedName name="_xlnm.Print_Area" localSheetId="3">'2018_Calendar'!$A$2:$G$119</definedName>
    <definedName name="sheet">Sheet1!$A$1:$B$13</definedName>
    <definedName name="Special_Medicines_activities">'[1]Daily Roster'!$A$1:$AB$61</definedName>
    <definedName name="SpecialMedicine2017" localSheetId="2">'Daily Roster (formula)'!$A$3:$AD$63</definedName>
    <definedName name="SpecialMedicine2017">'Daily Roster'!$A$3:$AD$63</definedName>
    <definedName name="WeekdayOption" localSheetId="4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4">'2017_xx Leave Roster'!$C$3</definedName>
    <definedName name="WeekStart">'2018_Calendar'!$C$3</definedName>
    <definedName name="WeekStartValue" localSheetId="4">IF('2017_xx Leave Roster'!WeekStart="Monday",2,1)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7" l="1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9" i="17"/>
  <c r="V9" i="24"/>
  <c r="V9" i="17"/>
  <c r="D42" i="14" l="1"/>
  <c r="E42" i="14"/>
  <c r="F42" i="14"/>
  <c r="G42" i="14"/>
  <c r="D41" i="14"/>
  <c r="E41" i="14"/>
  <c r="F41" i="14"/>
  <c r="G41" i="14"/>
  <c r="D40" i="14"/>
  <c r="E40" i="14"/>
  <c r="F40" i="14"/>
  <c r="G40" i="14"/>
  <c r="D39" i="14"/>
  <c r="E39" i="14"/>
  <c r="F39" i="14"/>
  <c r="G39" i="14"/>
  <c r="D38" i="14"/>
  <c r="E38" i="14"/>
  <c r="F38" i="14"/>
  <c r="G38" i="14"/>
  <c r="D37" i="14"/>
  <c r="E37" i="14"/>
  <c r="F37" i="14"/>
  <c r="G37" i="14"/>
  <c r="D36" i="14"/>
  <c r="E36" i="14"/>
  <c r="F36" i="14"/>
  <c r="G36" i="14"/>
  <c r="D35" i="14"/>
  <c r="E35" i="14"/>
  <c r="F35" i="14"/>
  <c r="G35" i="14"/>
  <c r="D34" i="14"/>
  <c r="E34" i="14"/>
  <c r="F34" i="14"/>
  <c r="G34" i="14"/>
  <c r="D33" i="14"/>
  <c r="E33" i="14"/>
  <c r="F33" i="14"/>
  <c r="G33" i="14"/>
  <c r="D32" i="14"/>
  <c r="E32" i="14"/>
  <c r="F32" i="14"/>
  <c r="G32" i="14"/>
  <c r="D31" i="14"/>
  <c r="E31" i="14"/>
  <c r="F31" i="14"/>
  <c r="G31" i="14"/>
  <c r="D30" i="14"/>
  <c r="E30" i="14"/>
  <c r="F30" i="14"/>
  <c r="G30" i="14"/>
  <c r="D29" i="14"/>
  <c r="E29" i="14"/>
  <c r="F29" i="14"/>
  <c r="G29" i="14"/>
  <c r="D28" i="14"/>
  <c r="E28" i="14"/>
  <c r="F28" i="14"/>
  <c r="G28" i="14"/>
  <c r="D27" i="14"/>
  <c r="E27" i="14"/>
  <c r="F27" i="14"/>
  <c r="G27" i="14"/>
  <c r="D26" i="14"/>
  <c r="E26" i="14"/>
  <c r="F26" i="14"/>
  <c r="G26" i="14"/>
  <c r="D25" i="14"/>
  <c r="E25" i="14"/>
  <c r="F25" i="14"/>
  <c r="G25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H23" i="14" l="1"/>
  <c r="I23" i="14"/>
  <c r="E3" i="14"/>
  <c r="H3" i="14"/>
  <c r="I3" i="14"/>
  <c r="E118" i="14"/>
  <c r="F118" i="14"/>
  <c r="G118" i="14"/>
  <c r="E117" i="14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A18" i="22" l="1"/>
  <c r="A17" i="22"/>
  <c r="A16" i="22"/>
  <c r="A15" i="22"/>
  <c r="A14" i="22"/>
  <c r="A10" i="22" l="1"/>
  <c r="A9" i="22"/>
  <c r="A8" i="22"/>
  <c r="A7" i="22"/>
  <c r="A6" i="22"/>
  <c r="A5" i="22"/>
  <c r="H54" i="22"/>
  <c r="H53" i="22"/>
  <c r="H52" i="22"/>
  <c r="H51" i="22"/>
  <c r="H50" i="22"/>
  <c r="C49" i="22" a="1"/>
  <c r="C49" i="22" s="1"/>
  <c r="C40" i="22" a="1"/>
  <c r="I40" i="22" s="1"/>
  <c r="C31" i="22" a="1"/>
  <c r="F31" i="22" s="1"/>
  <c r="C22" i="22" a="1"/>
  <c r="G22" i="22" s="1"/>
  <c r="C13" i="22" a="1"/>
  <c r="G13" i="22" s="1"/>
  <c r="C4" i="22" a="1"/>
  <c r="F4" i="22" s="1"/>
  <c r="C54" i="22" l="1"/>
  <c r="C50" i="22"/>
  <c r="C57" i="22"/>
  <c r="C53" i="22"/>
  <c r="C56" i="22"/>
  <c r="C52" i="22"/>
  <c r="C51" i="22"/>
  <c r="C55" i="22"/>
  <c r="F38" i="22"/>
  <c r="F37" i="22"/>
  <c r="F36" i="22"/>
  <c r="F35" i="22"/>
  <c r="F34" i="22"/>
  <c r="F33" i="22"/>
  <c r="F32" i="22"/>
  <c r="F39" i="22"/>
  <c r="G30" i="22"/>
  <c r="G29" i="22"/>
  <c r="G28" i="22"/>
  <c r="G27" i="22"/>
  <c r="G26" i="22"/>
  <c r="G25" i="22"/>
  <c r="G24" i="22"/>
  <c r="G23" i="22"/>
  <c r="G21" i="22"/>
  <c r="G19" i="22"/>
  <c r="G16" i="22"/>
  <c r="G17" i="22"/>
  <c r="G14" i="22"/>
  <c r="G20" i="22"/>
  <c r="G18" i="22"/>
  <c r="G15" i="22"/>
  <c r="F12" i="22"/>
  <c r="F11" i="22"/>
  <c r="F10" i="22"/>
  <c r="F9" i="22"/>
  <c r="F8" i="22"/>
  <c r="F7" i="22"/>
  <c r="F6" i="22"/>
  <c r="F5" i="22"/>
  <c r="H40" i="22"/>
  <c r="D13" i="22"/>
  <c r="E31" i="22"/>
  <c r="D40" i="22"/>
  <c r="F3" i="22"/>
  <c r="C4" i="22"/>
  <c r="E13" i="22"/>
  <c r="F22" i="22"/>
  <c r="H4" i="22"/>
  <c r="H3" i="22" s="1"/>
  <c r="D4" i="22"/>
  <c r="H13" i="22"/>
  <c r="C40" i="22"/>
  <c r="I13" i="22"/>
  <c r="I22" i="22"/>
  <c r="E22" i="22"/>
  <c r="H22" i="22"/>
  <c r="D22" i="22"/>
  <c r="I4" i="22"/>
  <c r="I3" i="22" s="1"/>
  <c r="E4" i="22"/>
  <c r="G4" i="22"/>
  <c r="C22" i="22"/>
  <c r="F13" i="22"/>
  <c r="G31" i="22"/>
  <c r="C31" i="22"/>
  <c r="H31" i="22"/>
  <c r="H39" i="22" s="1"/>
  <c r="C13" i="22"/>
  <c r="D31" i="22"/>
  <c r="I31" i="22"/>
  <c r="I39" i="22" s="1"/>
  <c r="F40" i="22"/>
  <c r="D49" i="22"/>
  <c r="G40" i="22"/>
  <c r="E40" i="22"/>
  <c r="E48" i="22" l="1"/>
  <c r="E47" i="22"/>
  <c r="E46" i="22"/>
  <c r="E45" i="22"/>
  <c r="E44" i="22"/>
  <c r="E43" i="22"/>
  <c r="E42" i="22"/>
  <c r="E41" i="22"/>
  <c r="G48" i="22"/>
  <c r="G47" i="22"/>
  <c r="G46" i="22"/>
  <c r="G45" i="22"/>
  <c r="G44" i="22"/>
  <c r="G43" i="22"/>
  <c r="G42" i="22"/>
  <c r="G41" i="22"/>
  <c r="D39" i="22"/>
  <c r="D37" i="22"/>
  <c r="D35" i="22"/>
  <c r="D33" i="22"/>
  <c r="D38" i="22"/>
  <c r="D36" i="22"/>
  <c r="D34" i="22"/>
  <c r="D32" i="22"/>
  <c r="G39" i="22"/>
  <c r="G37" i="22"/>
  <c r="G36" i="22"/>
  <c r="G34" i="22"/>
  <c r="G32" i="22"/>
  <c r="G38" i="22"/>
  <c r="G35" i="22"/>
  <c r="G33" i="22"/>
  <c r="E38" i="22"/>
  <c r="E37" i="22"/>
  <c r="E36" i="22"/>
  <c r="E35" i="22"/>
  <c r="E34" i="22"/>
  <c r="E33" i="22"/>
  <c r="E32" i="22"/>
  <c r="E39" i="22"/>
  <c r="C38" i="22"/>
  <c r="C34" i="22"/>
  <c r="C37" i="22"/>
  <c r="C33" i="22"/>
  <c r="C32" i="22"/>
  <c r="C39" i="22"/>
  <c r="C36" i="22"/>
  <c r="C35" i="22"/>
  <c r="C45" i="22"/>
  <c r="C41" i="22"/>
  <c r="C48" i="22"/>
  <c r="C44" i="22"/>
  <c r="C43" i="22"/>
  <c r="C46" i="22"/>
  <c r="C47" i="22"/>
  <c r="C42" i="22"/>
  <c r="D48" i="22"/>
  <c r="D47" i="22"/>
  <c r="D46" i="22"/>
  <c r="D45" i="22"/>
  <c r="D44" i="22"/>
  <c r="D43" i="22"/>
  <c r="D42" i="22"/>
  <c r="D41" i="22"/>
  <c r="D54" i="22"/>
  <c r="D53" i="22"/>
  <c r="D52" i="22"/>
  <c r="D51" i="22"/>
  <c r="D50" i="22"/>
  <c r="D57" i="22"/>
  <c r="D55" i="22"/>
  <c r="D56" i="22"/>
  <c r="F48" i="22"/>
  <c r="F46" i="22"/>
  <c r="F43" i="22"/>
  <c r="F47" i="22"/>
  <c r="F45" i="22"/>
  <c r="F44" i="22"/>
  <c r="F42" i="22"/>
  <c r="F41" i="22"/>
  <c r="F30" i="22"/>
  <c r="F29" i="22"/>
  <c r="F28" i="22"/>
  <c r="F27" i="22"/>
  <c r="F26" i="22"/>
  <c r="F25" i="22"/>
  <c r="F24" i="22"/>
  <c r="F23" i="22"/>
  <c r="C30" i="22"/>
  <c r="C26" i="22"/>
  <c r="C23" i="22"/>
  <c r="C29" i="22"/>
  <c r="C25" i="22"/>
  <c r="C27" i="22"/>
  <c r="C28" i="22"/>
  <c r="C24" i="22"/>
  <c r="D30" i="22"/>
  <c r="D29" i="22"/>
  <c r="D28" i="22"/>
  <c r="D27" i="22"/>
  <c r="D26" i="22"/>
  <c r="D25" i="22"/>
  <c r="D24" i="22"/>
  <c r="D23" i="22"/>
  <c r="E30" i="22"/>
  <c r="E29" i="22"/>
  <c r="E28" i="22"/>
  <c r="E27" i="22"/>
  <c r="E26" i="22"/>
  <c r="E25" i="22"/>
  <c r="E24" i="22"/>
  <c r="E23" i="22"/>
  <c r="E12" i="22"/>
  <c r="E11" i="22"/>
  <c r="E10" i="22"/>
  <c r="E9" i="22"/>
  <c r="E8" i="22"/>
  <c r="E7" i="22"/>
  <c r="E6" i="22"/>
  <c r="E5" i="22"/>
  <c r="C21" i="22"/>
  <c r="C17" i="22"/>
  <c r="C18" i="22"/>
  <c r="C20" i="22"/>
  <c r="C16" i="22"/>
  <c r="C14" i="22"/>
  <c r="C19" i="22"/>
  <c r="C15" i="22"/>
  <c r="F21" i="22"/>
  <c r="F20" i="22"/>
  <c r="F19" i="22"/>
  <c r="F18" i="22"/>
  <c r="F17" i="22"/>
  <c r="F16" i="22"/>
  <c r="F15" i="22"/>
  <c r="F14" i="22"/>
  <c r="D12" i="22"/>
  <c r="D11" i="22"/>
  <c r="D10" i="22"/>
  <c r="D9" i="22"/>
  <c r="D8" i="22"/>
  <c r="D7" i="22"/>
  <c r="D6" i="22"/>
  <c r="D5" i="22"/>
  <c r="C12" i="22"/>
  <c r="C8" i="22"/>
  <c r="C11" i="22"/>
  <c r="C7" i="22"/>
  <c r="C10" i="22"/>
  <c r="C6" i="22"/>
  <c r="C9" i="22"/>
  <c r="C5" i="22"/>
  <c r="D21" i="22"/>
  <c r="D20" i="22"/>
  <c r="D19" i="22"/>
  <c r="D18" i="22"/>
  <c r="D17" i="22"/>
  <c r="D16" i="22"/>
  <c r="D15" i="22"/>
  <c r="D14" i="22"/>
  <c r="E21" i="22"/>
  <c r="E20" i="22"/>
  <c r="E19" i="22"/>
  <c r="E18" i="22"/>
  <c r="E17" i="22"/>
  <c r="E16" i="22"/>
  <c r="E15" i="22"/>
  <c r="E14" i="22"/>
  <c r="G5" i="22"/>
  <c r="G12" i="22"/>
  <c r="G11" i="22"/>
  <c r="G10" i="22"/>
  <c r="G9" i="22"/>
  <c r="G8" i="22"/>
  <c r="G7" i="22"/>
  <c r="G6" i="22"/>
  <c r="D3" i="22"/>
  <c r="G3" i="22"/>
  <c r="E3" i="22"/>
  <c r="A16" i="14" l="1"/>
  <c r="A15" i="14"/>
  <c r="A14" i="14"/>
  <c r="A13" i="14"/>
  <c r="A12" i="14"/>
  <c r="A11" i="14"/>
  <c r="A10" i="14"/>
  <c r="A9" i="14"/>
  <c r="A8" i="14"/>
  <c r="A7" i="14"/>
  <c r="A6" i="14"/>
  <c r="A5" i="14"/>
  <c r="H105" i="14" l="1"/>
  <c r="H104" i="14"/>
  <c r="H103" i="14"/>
  <c r="H102" i="14"/>
  <c r="H101" i="14"/>
  <c r="C43" i="14" l="1" a="1"/>
  <c r="C43" i="14" s="1"/>
  <c r="C62" i="14" a="1"/>
  <c r="C62" i="14" s="1"/>
  <c r="C81" i="14" a="1"/>
  <c r="C81" i="14" s="1"/>
  <c r="C97" i="14" l="1"/>
  <c r="C93" i="14"/>
  <c r="C89" i="14"/>
  <c r="C85" i="14"/>
  <c r="C95" i="14"/>
  <c r="C90" i="14"/>
  <c r="C84" i="14"/>
  <c r="C99" i="14"/>
  <c r="C94" i="14"/>
  <c r="C88" i="14"/>
  <c r="C83" i="14"/>
  <c r="C98" i="14"/>
  <c r="C92" i="14"/>
  <c r="C87" i="14"/>
  <c r="C82" i="14"/>
  <c r="C96" i="14"/>
  <c r="C91" i="14"/>
  <c r="C86" i="14"/>
  <c r="C80" i="14"/>
  <c r="C76" i="14"/>
  <c r="C72" i="14"/>
  <c r="C68" i="14"/>
  <c r="C64" i="14"/>
  <c r="C75" i="14"/>
  <c r="C70" i="14"/>
  <c r="C65" i="14"/>
  <c r="C79" i="14"/>
  <c r="C74" i="14"/>
  <c r="C69" i="14"/>
  <c r="C63" i="14"/>
  <c r="C78" i="14"/>
  <c r="C73" i="14"/>
  <c r="C67" i="14"/>
  <c r="C66" i="14"/>
  <c r="C77" i="14"/>
  <c r="C71" i="14"/>
  <c r="C58" i="14"/>
  <c r="C54" i="14"/>
  <c r="C50" i="14"/>
  <c r="C46" i="14"/>
  <c r="C61" i="14"/>
  <c r="C57" i="14"/>
  <c r="C53" i="14"/>
  <c r="C49" i="14"/>
  <c r="C45" i="14"/>
  <c r="C60" i="14"/>
  <c r="C56" i="14"/>
  <c r="C52" i="14"/>
  <c r="C48" i="14"/>
  <c r="C44" i="14"/>
  <c r="C55" i="14"/>
  <c r="C51" i="14"/>
  <c r="C47" i="14"/>
  <c r="C59" i="14"/>
  <c r="I62" i="14"/>
  <c r="I81" i="14"/>
  <c r="F62" i="14"/>
  <c r="F81" i="14"/>
  <c r="I43" i="14"/>
  <c r="F43" i="14"/>
  <c r="E43" i="14"/>
  <c r="E81" i="14"/>
  <c r="E62" i="14"/>
  <c r="H81" i="14"/>
  <c r="D81" i="14"/>
  <c r="H62" i="14"/>
  <c r="D62" i="14"/>
  <c r="H43" i="14"/>
  <c r="D43" i="14"/>
  <c r="G81" i="14"/>
  <c r="G62" i="14"/>
  <c r="G43" i="14"/>
  <c r="G79" i="14" l="1"/>
  <c r="G75" i="14"/>
  <c r="G71" i="14"/>
  <c r="G67" i="14"/>
  <c r="G63" i="14"/>
  <c r="G80" i="14"/>
  <c r="G76" i="14"/>
  <c r="G72" i="14"/>
  <c r="G68" i="14"/>
  <c r="G64" i="14"/>
  <c r="G77" i="14"/>
  <c r="G73" i="14"/>
  <c r="G69" i="14"/>
  <c r="G65" i="14"/>
  <c r="G70" i="14"/>
  <c r="G74" i="14"/>
  <c r="G78" i="14"/>
  <c r="G66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E77" i="14"/>
  <c r="E73" i="14"/>
  <c r="E69" i="14"/>
  <c r="E65" i="14"/>
  <c r="E78" i="14"/>
  <c r="E74" i="14"/>
  <c r="E70" i="14"/>
  <c r="E66" i="14"/>
  <c r="E79" i="14"/>
  <c r="E75" i="14"/>
  <c r="E71" i="14"/>
  <c r="E67" i="14"/>
  <c r="E63" i="14"/>
  <c r="E80" i="14"/>
  <c r="E64" i="14"/>
  <c r="E68" i="14"/>
  <c r="E72" i="14"/>
  <c r="E76" i="14"/>
  <c r="G61" i="14"/>
  <c r="G57" i="14"/>
  <c r="G53" i="14"/>
  <c r="G49" i="14"/>
  <c r="G45" i="14"/>
  <c r="G44" i="14"/>
  <c r="G58" i="14"/>
  <c r="G54" i="14"/>
  <c r="G50" i="14"/>
  <c r="G46" i="14"/>
  <c r="G59" i="14"/>
  <c r="G55" i="14"/>
  <c r="G51" i="14"/>
  <c r="G47" i="14"/>
  <c r="G52" i="14"/>
  <c r="G56" i="14"/>
  <c r="G60" i="14"/>
  <c r="G48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G98" i="14"/>
  <c r="G94" i="14"/>
  <c r="G90" i="14"/>
  <c r="G86" i="14"/>
  <c r="G82" i="14"/>
  <c r="G99" i="14"/>
  <c r="G95" i="14"/>
  <c r="G91" i="14"/>
  <c r="G87" i="14"/>
  <c r="G83" i="14"/>
  <c r="G96" i="14"/>
  <c r="G92" i="14"/>
  <c r="G88" i="14"/>
  <c r="G84" i="14"/>
  <c r="G97" i="14"/>
  <c r="G93" i="14"/>
  <c r="G85" i="14"/>
  <c r="G89" i="14"/>
  <c r="E99" i="14"/>
  <c r="E95" i="14"/>
  <c r="E91" i="14"/>
  <c r="E87" i="14"/>
  <c r="E83" i="14"/>
  <c r="E96" i="14"/>
  <c r="E92" i="14"/>
  <c r="E88" i="14"/>
  <c r="E84" i="14"/>
  <c r="E97" i="14"/>
  <c r="E93" i="14"/>
  <c r="E89" i="14"/>
  <c r="E85" i="14"/>
  <c r="E98" i="14"/>
  <c r="E82" i="14"/>
  <c r="E86" i="14"/>
  <c r="E90" i="14"/>
  <c r="E94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D59" i="14"/>
  <c r="D55" i="14"/>
  <c r="D51" i="14"/>
  <c r="D47" i="14"/>
  <c r="D60" i="14"/>
  <c r="D56" i="14"/>
  <c r="D52" i="14"/>
  <c r="D48" i="14"/>
  <c r="D44" i="14"/>
  <c r="D61" i="14"/>
  <c r="D57" i="14"/>
  <c r="D53" i="14"/>
  <c r="D49" i="14"/>
  <c r="D45" i="14"/>
  <c r="D46" i="14"/>
  <c r="D50" i="14"/>
  <c r="D54" i="14"/>
  <c r="D58" i="14"/>
  <c r="D96" i="14"/>
  <c r="D92" i="14"/>
  <c r="D88" i="14"/>
  <c r="D84" i="14"/>
  <c r="D97" i="14"/>
  <c r="D93" i="14"/>
  <c r="D89" i="14"/>
  <c r="D85" i="14"/>
  <c r="D98" i="14"/>
  <c r="D94" i="14"/>
  <c r="D90" i="14"/>
  <c r="D86" i="14"/>
  <c r="D82" i="14"/>
  <c r="D99" i="14"/>
  <c r="D87" i="14"/>
  <c r="D91" i="14"/>
  <c r="D95" i="14"/>
  <c r="D83" i="14"/>
  <c r="E58" i="14"/>
  <c r="E54" i="14"/>
  <c r="E50" i="14"/>
  <c r="E46" i="14"/>
  <c r="E59" i="14"/>
  <c r="E55" i="14"/>
  <c r="E51" i="14"/>
  <c r="E47" i="14"/>
  <c r="E60" i="14"/>
  <c r="E56" i="14"/>
  <c r="E52" i="14"/>
  <c r="E48" i="14"/>
  <c r="E44" i="14"/>
  <c r="E57" i="14"/>
  <c r="E61" i="14"/>
  <c r="E45" i="14"/>
  <c r="E49" i="14"/>
  <c r="E53" i="14"/>
  <c r="F80" i="14"/>
  <c r="F76" i="14"/>
  <c r="F72" i="14"/>
  <c r="F68" i="14"/>
  <c r="F64" i="14"/>
  <c r="F77" i="14"/>
  <c r="F73" i="14"/>
  <c r="F69" i="14"/>
  <c r="F65" i="14"/>
  <c r="F78" i="14"/>
  <c r="F74" i="14"/>
  <c r="F70" i="14"/>
  <c r="F66" i="14"/>
  <c r="F75" i="14"/>
  <c r="F79" i="14"/>
  <c r="F63" i="14"/>
  <c r="F67" i="14"/>
  <c r="F71" i="14"/>
  <c r="I38" i="14"/>
  <c r="C100" i="14" a="1"/>
  <c r="C100" i="14" s="1"/>
  <c r="C118" i="14" s="1"/>
  <c r="C114" i="14" l="1"/>
  <c r="C110" i="14"/>
  <c r="C106" i="14"/>
  <c r="C102" i="14"/>
  <c r="C115" i="14"/>
  <c r="C109" i="14"/>
  <c r="C104" i="14"/>
  <c r="C113" i="14"/>
  <c r="C108" i="14"/>
  <c r="C103" i="14"/>
  <c r="C117" i="14"/>
  <c r="C112" i="14"/>
  <c r="C107" i="14"/>
  <c r="C101" i="14"/>
  <c r="C116" i="14"/>
  <c r="C111" i="14"/>
  <c r="C105" i="14"/>
  <c r="C20" i="14"/>
  <c r="C16" i="14"/>
  <c r="C12" i="14"/>
  <c r="C8" i="14"/>
  <c r="C9" i="14"/>
  <c r="C19" i="14"/>
  <c r="C15" i="14"/>
  <c r="C11" i="14"/>
  <c r="C7" i="14"/>
  <c r="C21" i="14"/>
  <c r="C13" i="14"/>
  <c r="C22" i="14"/>
  <c r="C18" i="14"/>
  <c r="C14" i="14"/>
  <c r="C6" i="14"/>
  <c r="C17" i="14"/>
  <c r="C5" i="14"/>
  <c r="H38" i="14"/>
  <c r="D100" i="14"/>
  <c r="D118" i="14" l="1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E8" i="14"/>
  <c r="E5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F8" i="14"/>
  <c r="F7" i="14"/>
  <c r="F6" i="14"/>
  <c r="F5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I9" i="14"/>
  <c r="H9" i="14"/>
  <c r="G21" i="14"/>
  <c r="G15" i="14"/>
  <c r="G12" i="14"/>
  <c r="G8" i="14"/>
  <c r="G7" i="14"/>
  <c r="G6" i="14"/>
  <c r="G5" i="14"/>
  <c r="G22" i="14"/>
  <c r="G20" i="14"/>
  <c r="G19" i="14"/>
  <c r="G18" i="14"/>
  <c r="G16" i="14"/>
  <c r="G14" i="14"/>
  <c r="G11" i="14"/>
  <c r="G9" i="14"/>
  <c r="G17" i="14"/>
  <c r="G13" i="14"/>
  <c r="G10" i="14"/>
  <c r="C10" i="14"/>
</calcChain>
</file>

<file path=xl/sharedStrings.xml><?xml version="1.0" encoding="utf-8"?>
<sst xmlns="http://schemas.openxmlformats.org/spreadsheetml/2006/main" count="959" uniqueCount="62">
  <si>
    <t>Notes:</t>
  </si>
  <si>
    <t>MONDAY</t>
  </si>
  <si>
    <t>January</t>
  </si>
  <si>
    <t>ADO</t>
  </si>
  <si>
    <t>Monday</t>
  </si>
  <si>
    <t>Tuesday</t>
  </si>
  <si>
    <t>Wednesday</t>
  </si>
  <si>
    <t>Thursday</t>
  </si>
  <si>
    <t>Friday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</si>
  <si>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</si>
  <si>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</si>
  <si>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</si>
  <si>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</si>
  <si>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</si>
  <si>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</si>
  <si>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</si>
  <si>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[STAFF NAME]</t>
  </si>
  <si>
    <t>PHARMACY ROTATION</t>
  </si>
  <si>
    <t>Rules:</t>
  </si>
  <si>
    <t>ROSTERED SICK/CARERS LEAVE</t>
  </si>
  <si>
    <t>LEAVE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</si>
  <si>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</si>
  <si>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</si>
  <si>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</si>
  <si>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</si>
  <si>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</si>
  <si>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</si>
  <si>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</si>
  <si>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</si>
  <si>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</si>
  <si>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</si>
  <si>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</si>
  <si>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</si>
  <si>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</si>
  <si>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</si>
  <si>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</si>
  <si>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</si>
  <si>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 xml:space="preserve">6. Hide rows in the calendar if there is no data.  Do not delete rows.  </t>
  </si>
  <si>
    <t>CLINICAL PCIST 2</t>
  </si>
  <si>
    <t>SATURDAY</t>
  </si>
  <si>
    <t>SUNDAY</t>
  </si>
  <si>
    <t>Saturday</t>
  </si>
  <si>
    <t>Sunday</t>
  </si>
  <si>
    <t>WEEKEND ROSTER</t>
  </si>
  <si>
    <t>FRIDAY</t>
  </si>
  <si>
    <t>Julia</t>
  </si>
  <si>
    <t>Annual leave</t>
  </si>
  <si>
    <t>Sterile</t>
  </si>
  <si>
    <t>sterile 2</t>
  </si>
  <si>
    <t>jack</t>
  </si>
  <si>
    <t>joe</t>
  </si>
  <si>
    <t>tom</t>
  </si>
  <si>
    <t>lisa</t>
  </si>
  <si>
    <t>meg</t>
  </si>
  <si>
    <t>sue</t>
  </si>
  <si>
    <t xml:space="preserve">pam </t>
  </si>
  <si>
    <t>laura</t>
  </si>
  <si>
    <t>jess</t>
  </si>
  <si>
    <t>tim</t>
  </si>
  <si>
    <t>bob</t>
  </si>
  <si>
    <t>gramham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</si>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</sst>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sz val="9"/>
      <color theme="1"/>
      <name val="Calibri"/>
      <family val="2"/>
    </font>
    <font>
      <b/>
      <sz val="11"/>
      <name val="Trebuchet MS"/>
      <family val="2"/>
      <scheme val="minor"/>
    </font>
    <font>
      <b/>
      <sz val="14"/>
      <name val="Trebuchet MS"/>
      <family val="2"/>
      <scheme val="minor"/>
    </font>
    <font>
      <sz val="14"/>
      <name val="Trebuchet MS"/>
      <family val="2"/>
      <scheme val="minor"/>
    </font>
    <font>
      <sz val="14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22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4" fillId="0" borderId="0" xfId="0" applyFont="1" applyBorder="1"/>
    <xf numFmtId="0" fontId="0" fillId="0" borderId="16" xfId="0" applyBorder="1"/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9" xfId="10" applyBorder="1" applyAlignment="1">
      <alignment horizontal="left" vertical="center" indent="1"/>
    </xf>
    <xf numFmtId="0" fontId="13" fillId="0" borderId="9" xfId="6" applyNumberFormat="1" applyFill="1" applyBorder="1">
      <alignment horizontal="left" vertical="top" wrapText="1" indent="1"/>
    </xf>
    <xf numFmtId="0" fontId="13" fillId="0" borderId="17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9" xfId="11" applyBorder="1" applyAlignment="1">
      <alignment horizontal="left" vertical="center" indent="1"/>
    </xf>
    <xf numFmtId="0" fontId="11" fillId="7" borderId="18" xfId="10" applyBorder="1" applyAlignment="1">
      <alignment horizontal="left" vertical="center" indent="1"/>
    </xf>
    <xf numFmtId="0" fontId="13" fillId="0" borderId="18" xfId="6" applyNumberFormat="1" applyFill="1" applyBorder="1">
      <alignment horizontal="left" vertical="top" wrapText="1" indent="1"/>
    </xf>
    <xf numFmtId="0" fontId="0" fillId="0" borderId="21" xfId="0" applyBorder="1" applyAlignment="1">
      <alignment horizontal="right"/>
    </xf>
    <xf numFmtId="0" fontId="0" fillId="0" borderId="19" xfId="0" applyBorder="1"/>
    <xf numFmtId="0" fontId="0" fillId="0" borderId="22" xfId="0" applyBorder="1"/>
    <xf numFmtId="0" fontId="13" fillId="0" borderId="2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0" fontId="13" fillId="0" borderId="14" xfId="6" applyNumberFormat="1" applyFill="1" applyBorder="1">
      <alignment horizontal="left" vertical="top" wrapText="1" indent="1"/>
    </xf>
    <xf numFmtId="0" fontId="13" fillId="0" borderId="25" xfId="6" applyNumberFormat="1" applyFill="1" applyBorder="1">
      <alignment horizontal="left" vertical="top" wrapText="1" indent="1"/>
    </xf>
    <xf numFmtId="14" fontId="11" fillId="7" borderId="9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8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9" xfId="8" applyNumberFormat="1" applyBorder="1" applyAlignment="1">
      <alignment vertical="center" wrapText="1"/>
    </xf>
    <xf numFmtId="14" fontId="12" fillId="0" borderId="26" xfId="8" applyNumberFormat="1" applyBorder="1" applyAlignment="1">
      <alignment vertical="center" wrapText="1"/>
    </xf>
    <xf numFmtId="0" fontId="11" fillId="6" borderId="27" xfId="11" applyBorder="1" applyAlignment="1">
      <alignment horizontal="left" vertical="center" indent="1"/>
    </xf>
    <xf numFmtId="0" fontId="13" fillId="0" borderId="27" xfId="6" applyNumberFormat="1" applyFill="1" applyBorder="1">
      <alignment horizontal="left" vertical="top" wrapText="1" indent="1"/>
    </xf>
    <xf numFmtId="0" fontId="13" fillId="0" borderId="27" xfId="6" applyNumberFormat="1" applyFill="1" applyBorder="1" applyAlignment="1">
      <alignment horizontal="left" vertical="top" wrapText="1"/>
    </xf>
    <xf numFmtId="14" fontId="11" fillId="7" borderId="18" xfId="10" applyNumberFormat="1" applyBorder="1" applyAlignment="1">
      <alignment horizontal="left" vertical="center" indent="1"/>
    </xf>
    <xf numFmtId="0" fontId="13" fillId="0" borderId="9" xfId="6" applyNumberFormat="1" applyFill="1" applyBorder="1" applyAlignment="1">
      <alignment horizontal="left" vertical="top" indent="1" shrinkToFit="1"/>
    </xf>
    <xf numFmtId="0" fontId="13" fillId="0" borderId="18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9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8" xfId="10" applyNumberFormat="1" applyBorder="1" applyAlignment="1">
      <alignment horizontal="left" vertical="center" indent="1" shrinkToFit="1"/>
    </xf>
    <xf numFmtId="0" fontId="13" fillId="0" borderId="14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5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166" fontId="17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20" fillId="0" borderId="0" xfId="0" applyNumberFormat="1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Fill="1"/>
    <xf numFmtId="0" fontId="22" fillId="0" borderId="0" xfId="0" applyFont="1" applyBorder="1"/>
    <xf numFmtId="0" fontId="23" fillId="0" borderId="0" xfId="0" applyFont="1"/>
    <xf numFmtId="14" fontId="12" fillId="0" borderId="20" xfId="8" applyNumberFormat="1" applyBorder="1" applyAlignment="1">
      <alignment vertical="center" wrapText="1"/>
    </xf>
    <xf numFmtId="14" fontId="12" fillId="0" borderId="22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1" xfId="0" applyBorder="1"/>
    <xf numFmtId="0" fontId="0" fillId="0" borderId="0" xfId="0" applyBorder="1" applyAlignment="1">
      <alignment horizontal="right"/>
    </xf>
    <xf numFmtId="0" fontId="13" fillId="0" borderId="27" xfId="6" applyNumberFormat="1" applyFill="1" applyBorder="1" applyAlignment="1">
      <alignment horizontal="left" vertical="top" indent="1" shrinkToFit="1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4" xfId="0" applyFont="1" applyFill="1" applyBorder="1" applyAlignment="1">
      <alignment horizontal="center" vertical="top" wrapText="1"/>
    </xf>
    <xf numFmtId="14" fontId="11" fillId="7" borderId="23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4" xfId="10" applyNumberFormat="1" applyBorder="1" applyAlignment="1">
      <alignment horizontal="left" vertical="center" shrinkToFit="1"/>
    </xf>
    <xf numFmtId="14" fontId="11" fillId="7" borderId="23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4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14" fontId="18" fillId="2" borderId="11" xfId="0" applyNumberFormat="1" applyFont="1" applyFill="1" applyBorder="1" applyAlignment="1">
      <alignment vertical="top" wrapText="1"/>
    </xf>
    <xf numFmtId="0" fontId="18" fillId="2" borderId="12" xfId="0" applyFont="1" applyFill="1" applyBorder="1" applyAlignment="1">
      <alignment vertical="top" wrapText="1"/>
    </xf>
    <xf numFmtId="14" fontId="11" fillId="7" borderId="23" xfId="10" applyNumberFormat="1" applyBorder="1" applyAlignment="1">
      <alignment horizontal="left" vertical="center" indent="1"/>
    </xf>
    <xf numFmtId="0" fontId="11" fillId="11" borderId="9" xfId="10" applyFill="1" applyBorder="1" applyAlignment="1">
      <alignment horizontal="left" vertical="center" indent="1"/>
    </xf>
    <xf numFmtId="0" fontId="11" fillId="11" borderId="0" xfId="11" applyFill="1" applyBorder="1" applyAlignment="1">
      <alignment horizontal="left" vertical="center" indent="1"/>
    </xf>
    <xf numFmtId="14" fontId="11" fillId="11" borderId="9" xfId="10" applyNumberFormat="1" applyFill="1" applyBorder="1" applyAlignment="1">
      <alignment horizontal="left" vertical="center" indent="1" shrinkToFit="1"/>
    </xf>
    <xf numFmtId="14" fontId="11" fillId="11" borderId="0" xfId="11" applyNumberFormat="1" applyFill="1" applyBorder="1" applyAlignment="1">
      <alignment horizontal="left" vertical="center" indent="1" shrinkToFit="1"/>
    </xf>
    <xf numFmtId="0" fontId="11" fillId="12" borderId="9" xfId="10" applyFill="1" applyBorder="1" applyAlignment="1">
      <alignment horizontal="left" vertical="center" indent="1"/>
    </xf>
    <xf numFmtId="0" fontId="11" fillId="12" borderId="9" xfId="11" applyFill="1" applyBorder="1" applyAlignment="1">
      <alignment horizontal="left" vertical="center" indent="1"/>
    </xf>
    <xf numFmtId="14" fontId="11" fillId="12" borderId="9" xfId="10" applyNumberFormat="1" applyFill="1" applyBorder="1" applyAlignment="1">
      <alignment horizontal="left" vertical="center" indent="1" shrinkToFit="1"/>
    </xf>
    <xf numFmtId="14" fontId="11" fillId="12" borderId="0" xfId="11" applyNumberFormat="1" applyFill="1" applyBorder="1" applyAlignment="1">
      <alignment horizontal="left" vertical="center" indent="1" shrinkToFit="1"/>
    </xf>
    <xf numFmtId="0" fontId="11" fillId="12" borderId="18" xfId="10" applyFill="1" applyBorder="1" applyAlignment="1">
      <alignment horizontal="left" vertical="center" indent="1"/>
    </xf>
    <xf numFmtId="14" fontId="11" fillId="12" borderId="18" xfId="10" applyNumberFormat="1" applyFill="1" applyBorder="1" applyAlignment="1">
      <alignment horizontal="left" vertical="center" indent="1" shrinkToFit="1"/>
    </xf>
    <xf numFmtId="0" fontId="11" fillId="0" borderId="18" xfId="10" applyFill="1" applyBorder="1" applyAlignment="1">
      <alignment horizontal="left" vertical="center" indent="1"/>
    </xf>
    <xf numFmtId="14" fontId="11" fillId="0" borderId="18" xfId="10" applyNumberFormat="1" applyFill="1" applyBorder="1" applyAlignment="1">
      <alignment horizontal="left" vertical="center" indent="1" shrinkToFit="1"/>
    </xf>
    <xf numFmtId="0" fontId="0" fillId="0" borderId="27" xfId="0" applyBorder="1"/>
    <xf numFmtId="0" fontId="0" fillId="0" borderId="28" xfId="0" applyBorder="1" applyAlignment="1">
      <alignment horizontal="right"/>
    </xf>
    <xf numFmtId="0" fontId="0" fillId="0" borderId="29" xfId="0" applyBorder="1"/>
    <xf numFmtId="0" fontId="13" fillId="0" borderId="30" xfId="6" applyNumberFormat="1" applyFill="1" applyBorder="1" applyAlignment="1">
      <alignment horizontal="left" vertical="top" indent="1" shrinkToFit="1"/>
    </xf>
    <xf numFmtId="0" fontId="15" fillId="13" borderId="7" xfId="13" applyFont="1" applyFill="1" applyBorder="1" applyAlignment="1">
      <alignment horizontal="center" vertical="center"/>
    </xf>
    <xf numFmtId="0" fontId="15" fillId="13" borderId="0" xfId="13" applyFont="1" applyFill="1" applyBorder="1" applyAlignment="1">
      <alignment horizontal="center" vertical="center"/>
    </xf>
    <xf numFmtId="1" fontId="22" fillId="0" borderId="0" xfId="0" applyNumberFormat="1" applyFont="1"/>
    <xf numFmtId="1" fontId="0" fillId="0" borderId="0" xfId="0" applyNumberFormat="1"/>
    <xf numFmtId="1" fontId="15" fillId="8" borderId="7" xfId="13" applyNumberFormat="1" applyFont="1" applyFill="1" applyBorder="1" applyAlignment="1">
      <alignment horizontal="center" vertical="center"/>
    </xf>
    <xf numFmtId="1" fontId="16" fillId="8" borderId="7" xfId="13" applyNumberFormat="1" applyFont="1" applyFill="1" applyBorder="1" applyAlignment="1">
      <alignment horizontal="center" vertical="center"/>
    </xf>
    <xf numFmtId="1" fontId="16" fillId="8" borderId="8" xfId="13" applyNumberFormat="1" applyFont="1" applyFill="1" applyBorder="1" applyAlignment="1">
      <alignment horizontal="center" vertical="center"/>
    </xf>
    <xf numFmtId="1" fontId="17" fillId="8" borderId="7" xfId="13" applyNumberFormat="1" applyFont="1" applyFill="1" applyBorder="1" applyAlignment="1">
      <alignment horizontal="center" vertical="center"/>
    </xf>
    <xf numFmtId="1" fontId="19" fillId="8" borderId="7" xfId="13" applyNumberFormat="1" applyFont="1" applyFill="1" applyBorder="1" applyAlignment="1">
      <alignment horizontal="center" vertical="center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1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harm_Clay/c_drive/Clinical%20Pharmacy%20Teams/All%20team%20Rosters/Unavaliable%20Staff%20Roster_test%20ROSTER%20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_xx Calendar"/>
      <sheetName val="Daily Roster"/>
    </sheetNames>
    <sheetDataSet>
      <sheetData sheetId="0"/>
      <sheetData sheetId="1">
        <row r="7">
          <cell r="C7" t="str">
            <v>Julia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6.5" x14ac:dyDescent="0.3"/>
  <sheetData>
    <row r="1" spans="1:2" x14ac:dyDescent="0.3">
      <c r="A1">
        <v>1</v>
      </c>
      <c r="B1" t="s">
        <v>49</v>
      </c>
    </row>
    <row r="2" spans="1:2" x14ac:dyDescent="0.3">
      <c r="A2">
        <v>2</v>
      </c>
      <c r="B2" t="s">
        <v>50</v>
      </c>
    </row>
    <row r="3" spans="1:2" x14ac:dyDescent="0.3">
      <c r="A3">
        <v>3</v>
      </c>
      <c r="B3" t="s">
        <v>51</v>
      </c>
    </row>
    <row r="4" spans="1:2" x14ac:dyDescent="0.3">
      <c r="A4">
        <v>4</v>
      </c>
      <c r="B4" t="s">
        <v>52</v>
      </c>
    </row>
    <row r="5" spans="1:2" x14ac:dyDescent="0.3">
      <c r="A5">
        <v>5</v>
      </c>
      <c r="B5" t="s">
        <v>53</v>
      </c>
    </row>
    <row r="6" spans="1:2" x14ac:dyDescent="0.3">
      <c r="A6">
        <v>6</v>
      </c>
      <c r="B6" t="s">
        <v>54</v>
      </c>
    </row>
    <row r="7" spans="1:2" x14ac:dyDescent="0.3">
      <c r="A7">
        <v>7</v>
      </c>
      <c r="B7" t="s">
        <v>55</v>
      </c>
    </row>
    <row r="8" spans="1:2" x14ac:dyDescent="0.3">
      <c r="A8">
        <v>8</v>
      </c>
      <c r="B8" t="s">
        <v>56</v>
      </c>
    </row>
    <row r="9" spans="1:2" x14ac:dyDescent="0.3">
      <c r="A9">
        <v>9</v>
      </c>
      <c r="B9" t="s">
        <v>57</v>
      </c>
    </row>
    <row r="10" spans="1:2" x14ac:dyDescent="0.3">
      <c r="A10">
        <v>10</v>
      </c>
      <c r="B10" t="s">
        <v>58</v>
      </c>
    </row>
    <row r="11" spans="1:2" x14ac:dyDescent="0.3">
      <c r="A11">
        <v>11</v>
      </c>
      <c r="B11" t="s">
        <v>59</v>
      </c>
    </row>
    <row r="12" spans="1:2" x14ac:dyDescent="0.3">
      <c r="A12">
        <v>12</v>
      </c>
      <c r="B12" t="s">
        <v>60</v>
      </c>
    </row>
    <row r="13" spans="1:2" x14ac:dyDescent="0.3">
      <c r="A13">
        <v>13</v>
      </c>
      <c r="B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9"/>
  <sheetViews>
    <sheetView tabSelected="1" zoomScale="82" zoomScaleNormal="82" workbookViewId="0">
      <pane xSplit="1" topLeftCell="B1" activePane="topRight" state="frozen"/>
      <selection pane="topRight" activeCell="A15" sqref="A15"/>
    </sheetView>
  </sheetViews>
  <sheetFormatPr defaultRowHeight="16.5" x14ac:dyDescent="0.3"/>
  <cols>
    <col min="1" max="1" width="9.875" style="11" customWidth="1"/>
    <col min="2" max="2" width="10.75" bestFit="1" customWidth="1"/>
    <col min="3" max="7" width="15.5" bestFit="1" customWidth="1"/>
    <col min="8" max="9" width="15.5" style="116" bestFit="1" customWidth="1"/>
    <col min="10" max="20" width="15.5" bestFit="1" customWidth="1"/>
    <col min="21" max="21" width="9.625" style="43" customWidth="1"/>
    <col min="22" max="22" width="13.125" bestFit="1" customWidth="1"/>
    <col min="23" max="23" width="16.125" bestFit="1" customWidth="1"/>
    <col min="24" max="24" width="13.125" bestFit="1" customWidth="1"/>
    <col min="25" max="25" width="9" style="8"/>
    <col min="26" max="27" width="13.125" bestFit="1" customWidth="1"/>
    <col min="28" max="28" width="17.625" bestFit="1" customWidth="1"/>
    <col min="29" max="30" width="25.25" bestFit="1" customWidth="1"/>
    <col min="31" max="31" width="9" style="8"/>
    <col min="32" max="32" width="14.25" customWidth="1"/>
    <col min="33" max="33" width="9" style="38"/>
    <col min="34" max="34" width="62.625" customWidth="1"/>
  </cols>
  <sheetData>
    <row r="1" spans="1:33" s="72" customFormat="1" ht="18.75" x14ac:dyDescent="0.3">
      <c r="A1" s="71" t="s">
        <v>43</v>
      </c>
      <c r="H1" s="115"/>
      <c r="I1" s="115"/>
      <c r="U1" s="73"/>
      <c r="Y1" s="74"/>
      <c r="AE1" s="74"/>
      <c r="AG1" s="75"/>
    </row>
    <row r="2" spans="1:33" x14ac:dyDescent="0.3">
      <c r="A2" s="70"/>
    </row>
    <row r="3" spans="1:33" ht="30" x14ac:dyDescent="0.3">
      <c r="A3" s="9"/>
      <c r="B3" s="2"/>
      <c r="C3" s="3" t="s">
        <v>38</v>
      </c>
      <c r="D3" s="3" t="s">
        <v>38</v>
      </c>
      <c r="E3" s="3" t="s">
        <v>15</v>
      </c>
      <c r="F3" s="3" t="s">
        <v>15</v>
      </c>
      <c r="G3" s="3" t="s">
        <v>15</v>
      </c>
      <c r="H3" s="117" t="s">
        <v>47</v>
      </c>
      <c r="I3" s="117" t="s">
        <v>48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62"/>
      <c r="V3" s="113" t="s">
        <v>46</v>
      </c>
      <c r="W3" s="113" t="s">
        <v>9</v>
      </c>
      <c r="X3" s="113" t="s">
        <v>3</v>
      </c>
      <c r="Y3" s="114"/>
      <c r="Z3" s="113" t="s">
        <v>10</v>
      </c>
      <c r="AA3" s="113" t="s">
        <v>11</v>
      </c>
      <c r="AB3" s="113" t="s">
        <v>12</v>
      </c>
      <c r="AC3" s="113" t="s">
        <v>13</v>
      </c>
      <c r="AD3" s="113" t="s">
        <v>19</v>
      </c>
      <c r="AE3" s="62"/>
      <c r="AF3" s="68" t="s">
        <v>17</v>
      </c>
    </row>
    <row r="4" spans="1:33" hidden="1" x14ac:dyDescent="0.3">
      <c r="A4" s="10">
        <v>43101</v>
      </c>
      <c r="B4" s="1" t="s">
        <v>4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118" t="s">
        <v>16</v>
      </c>
      <c r="I4" s="118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4" t="s">
        <v>16</v>
      </c>
      <c r="U4" s="63"/>
      <c r="V4" s="65" t="s">
        <v>16</v>
      </c>
      <c r="W4" s="6" t="s">
        <v>16</v>
      </c>
      <c r="X4" s="6" t="s">
        <v>16</v>
      </c>
      <c r="Y4" s="64"/>
      <c r="Z4" s="7" t="s">
        <v>16</v>
      </c>
      <c r="AA4" s="7" t="s">
        <v>16</v>
      </c>
      <c r="AB4" s="7" t="s">
        <v>16</v>
      </c>
      <c r="AC4" s="7" t="s">
        <v>16</v>
      </c>
      <c r="AD4" s="7" t="s">
        <v>16</v>
      </c>
      <c r="AE4" s="64"/>
      <c r="AF4" s="6" t="s">
        <v>16</v>
      </c>
    </row>
    <row r="5" spans="1:33" hidden="1" x14ac:dyDescent="0.3">
      <c r="A5" s="10">
        <v>43102</v>
      </c>
      <c r="B5" s="1" t="s">
        <v>5</v>
      </c>
      <c r="C5" s="4"/>
      <c r="D5" s="4"/>
      <c r="E5" s="4"/>
      <c r="F5" s="5"/>
      <c r="G5" s="4"/>
      <c r="H5" s="118"/>
      <c r="I5" s="1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3"/>
      <c r="V5" s="65"/>
      <c r="W5" s="6"/>
      <c r="X5" s="6"/>
      <c r="Y5" s="64"/>
      <c r="Z5" s="7"/>
      <c r="AA5" s="7"/>
      <c r="AB5" s="7"/>
      <c r="AC5" s="7"/>
      <c r="AD5" s="7"/>
      <c r="AE5" s="64"/>
      <c r="AF5" s="6"/>
    </row>
    <row r="6" spans="1:33" hidden="1" x14ac:dyDescent="0.3">
      <c r="A6" s="10">
        <v>43103</v>
      </c>
      <c r="B6" s="1" t="s">
        <v>6</v>
      </c>
      <c r="C6" s="4"/>
      <c r="D6" s="4"/>
      <c r="E6" s="4"/>
      <c r="F6" s="5"/>
      <c r="G6" s="4"/>
      <c r="H6" s="118"/>
      <c r="I6" s="11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3"/>
      <c r="V6" s="65"/>
      <c r="W6" s="6"/>
      <c r="X6" s="6"/>
      <c r="Y6" s="64"/>
      <c r="Z6" s="7"/>
      <c r="AA6" s="7"/>
      <c r="AB6" s="7"/>
      <c r="AC6" s="7"/>
      <c r="AD6" s="7"/>
      <c r="AE6" s="64"/>
      <c r="AF6" s="6"/>
    </row>
    <row r="7" spans="1:33" hidden="1" x14ac:dyDescent="0.3">
      <c r="A7" s="10">
        <v>43104</v>
      </c>
      <c r="B7" s="1" t="s">
        <v>7</v>
      </c>
      <c r="C7" s="4"/>
      <c r="D7" s="4"/>
      <c r="E7" s="4"/>
      <c r="F7" s="5"/>
      <c r="G7" s="4"/>
      <c r="H7" s="118"/>
      <c r="I7" s="12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3"/>
      <c r="V7" s="65"/>
      <c r="W7" s="6"/>
      <c r="X7" s="6"/>
      <c r="Y7" s="64"/>
      <c r="Z7" s="7"/>
      <c r="AA7" s="7"/>
      <c r="AB7" s="7"/>
      <c r="AC7" s="7"/>
      <c r="AD7" s="7"/>
      <c r="AE7" s="64"/>
      <c r="AF7" s="6"/>
    </row>
    <row r="8" spans="1:33" hidden="1" x14ac:dyDescent="0.3">
      <c r="A8" s="10">
        <v>43105</v>
      </c>
      <c r="B8" s="1" t="s">
        <v>8</v>
      </c>
      <c r="C8" s="4"/>
      <c r="D8" s="4"/>
      <c r="E8" s="4"/>
      <c r="F8" s="5"/>
      <c r="G8" s="4"/>
      <c r="H8" s="118"/>
      <c r="I8" s="11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3"/>
      <c r="V8" s="65"/>
      <c r="W8" s="6"/>
      <c r="X8" s="66"/>
      <c r="Y8" s="64"/>
      <c r="Z8" s="7"/>
      <c r="AA8" s="7"/>
      <c r="AB8" s="7"/>
      <c r="AC8" s="7"/>
      <c r="AD8" s="7"/>
      <c r="AE8" s="64"/>
      <c r="AF8" s="6"/>
    </row>
    <row r="9" spans="1:33" x14ac:dyDescent="0.3">
      <c r="A9" s="10">
        <v>43106</v>
      </c>
      <c r="B9" s="1" t="s">
        <v>41</v>
      </c>
      <c r="C9" s="4" t="s">
        <v>45</v>
      </c>
      <c r="D9" s="4"/>
      <c r="E9" s="4"/>
      <c r="F9" s="5"/>
      <c r="G9" s="4"/>
      <c r="H9" s="118" t="str">
        <f>VLOOKUP('Daily Roster (formula)'!H9,sheet,2,FALSE)</f>
        <v>jack</v>
      </c>
      <c r="I9" s="118">
        <v>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4"/>
      <c r="V9" s="65" t="str">
        <f>'[2]Daily Roster'!$C$7</f>
        <v>Julia</v>
      </c>
      <c r="W9" s="6"/>
      <c r="X9" s="66"/>
      <c r="Y9" s="64"/>
      <c r="Z9" s="7"/>
      <c r="AA9" s="7"/>
      <c r="AB9" s="7"/>
      <c r="AC9" s="7"/>
      <c r="AD9" s="7"/>
      <c r="AE9" s="64"/>
      <c r="AF9" s="6"/>
    </row>
    <row r="10" spans="1:33" x14ac:dyDescent="0.3">
      <c r="A10" s="10">
        <v>43107</v>
      </c>
      <c r="B10" s="1" t="s">
        <v>42</v>
      </c>
      <c r="C10" s="4"/>
      <c r="D10" s="4"/>
      <c r="E10" s="4"/>
      <c r="F10" s="5"/>
      <c r="G10" s="4"/>
      <c r="H10" s="118" t="str">
        <f>VLOOKUP('Daily Roster (formula)'!H10,sheet,2,FALSE)</f>
        <v>joe</v>
      </c>
      <c r="I10" s="118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4"/>
      <c r="V10" s="65"/>
      <c r="W10" s="6"/>
      <c r="X10" s="66"/>
      <c r="Y10" s="64"/>
      <c r="Z10" s="7"/>
      <c r="AA10" s="7"/>
      <c r="AB10" s="7"/>
      <c r="AC10" s="7"/>
      <c r="AD10" s="7"/>
      <c r="AE10" s="64"/>
      <c r="AF10" s="6"/>
    </row>
    <row r="11" spans="1:33" hidden="1" x14ac:dyDescent="0.3">
      <c r="A11" s="10">
        <v>43108</v>
      </c>
      <c r="B11" s="1" t="s">
        <v>4</v>
      </c>
      <c r="C11" s="4"/>
      <c r="D11" s="4"/>
      <c r="E11" s="4"/>
      <c r="F11" s="5"/>
      <c r="G11" s="4"/>
      <c r="H11" s="118" t="str">
        <f>VLOOKUP('Daily Roster (formula)'!H11,sheet,2,FALSE)</f>
        <v>tom</v>
      </c>
      <c r="I11" s="11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4"/>
      <c r="V11" s="65"/>
      <c r="W11" s="6"/>
      <c r="X11" s="66"/>
      <c r="Y11" s="64"/>
      <c r="Z11" s="7"/>
      <c r="AA11" s="7"/>
      <c r="AB11" s="7"/>
      <c r="AC11" s="7"/>
      <c r="AD11" s="7"/>
      <c r="AE11" s="64"/>
      <c r="AF11" s="6"/>
    </row>
    <row r="12" spans="1:33" hidden="1" x14ac:dyDescent="0.3">
      <c r="A12" s="10">
        <v>43109</v>
      </c>
      <c r="B12" s="1" t="s">
        <v>5</v>
      </c>
      <c r="C12" s="4"/>
      <c r="D12" s="4"/>
      <c r="E12" s="4"/>
      <c r="F12" s="5"/>
      <c r="G12" s="4"/>
      <c r="H12" s="118" t="str">
        <f>VLOOKUP('Daily Roster (formula)'!H12,sheet,2,FALSE)</f>
        <v>lisa</v>
      </c>
      <c r="I12" s="11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4"/>
      <c r="V12" s="65"/>
      <c r="W12" s="6"/>
      <c r="X12" s="66"/>
      <c r="Y12" s="64"/>
      <c r="Z12" s="7"/>
      <c r="AA12" s="7"/>
      <c r="AB12" s="7"/>
      <c r="AC12" s="7"/>
      <c r="AD12" s="7"/>
      <c r="AE12" s="64"/>
      <c r="AF12" s="6"/>
    </row>
    <row r="13" spans="1:33" hidden="1" x14ac:dyDescent="0.3">
      <c r="A13" s="10">
        <v>43110</v>
      </c>
      <c r="B13" s="1" t="s">
        <v>6</v>
      </c>
      <c r="C13" s="4"/>
      <c r="D13" s="4"/>
      <c r="E13" s="4"/>
      <c r="F13" s="5"/>
      <c r="G13" s="4"/>
      <c r="H13" s="118" t="str">
        <f>VLOOKUP('Daily Roster (formula)'!H13,sheet,2,FALSE)</f>
        <v>meg</v>
      </c>
      <c r="I13" s="11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4"/>
      <c r="V13" s="65"/>
      <c r="W13" s="6"/>
      <c r="X13" s="66"/>
      <c r="Y13" s="64"/>
      <c r="Z13" s="7"/>
      <c r="AA13" s="7"/>
      <c r="AB13" s="7"/>
      <c r="AC13" s="7"/>
      <c r="AD13" s="7"/>
      <c r="AE13" s="64"/>
      <c r="AF13" s="6"/>
    </row>
    <row r="14" spans="1:33" hidden="1" x14ac:dyDescent="0.3">
      <c r="A14" s="10">
        <v>43111</v>
      </c>
      <c r="B14" s="1" t="s">
        <v>7</v>
      </c>
      <c r="C14" s="4"/>
      <c r="D14" s="4"/>
      <c r="E14" s="4"/>
      <c r="F14" s="5"/>
      <c r="G14" s="4"/>
      <c r="H14" s="118" t="str">
        <f>VLOOKUP('Daily Roster (formula)'!H14,sheet,2,FALSE)</f>
        <v>sue</v>
      </c>
      <c r="I14" s="11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4"/>
      <c r="V14" s="65"/>
      <c r="W14" s="6"/>
      <c r="X14" s="66"/>
      <c r="Y14" s="64"/>
      <c r="Z14" s="7"/>
      <c r="AA14" s="7"/>
      <c r="AB14" s="7"/>
      <c r="AC14" s="7"/>
      <c r="AD14" s="7"/>
      <c r="AE14" s="64"/>
      <c r="AF14" s="6"/>
    </row>
    <row r="15" spans="1:33" x14ac:dyDescent="0.3">
      <c r="A15" s="10">
        <v>43112</v>
      </c>
      <c r="B15" s="1" t="s">
        <v>8</v>
      </c>
      <c r="C15" s="4"/>
      <c r="D15" s="4"/>
      <c r="E15" s="4"/>
      <c r="F15" s="5"/>
      <c r="G15" s="4"/>
      <c r="H15" s="118" t="str">
        <f>VLOOKUP('Daily Roster (formula)'!H15,sheet,2,FALSE)</f>
        <v>tom</v>
      </c>
      <c r="I15" s="118">
        <v>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4"/>
      <c r="V15" s="65"/>
      <c r="W15" s="6"/>
      <c r="X15" s="6"/>
      <c r="Y15" s="64"/>
      <c r="Z15" s="7"/>
      <c r="AA15" s="7"/>
      <c r="AB15" s="7"/>
      <c r="AC15" s="7"/>
      <c r="AD15" s="7"/>
      <c r="AE15" s="64"/>
      <c r="AF15" s="6"/>
    </row>
    <row r="16" spans="1:33" x14ac:dyDescent="0.3">
      <c r="A16" s="10">
        <v>43113</v>
      </c>
      <c r="B16" s="1" t="s">
        <v>41</v>
      </c>
      <c r="C16" s="4"/>
      <c r="D16" s="4"/>
      <c r="E16" s="4"/>
      <c r="F16" s="5"/>
      <c r="G16" s="4"/>
      <c r="H16" s="118" t="str">
        <f>VLOOKUP('Daily Roster (formula)'!H16,sheet,2,FALSE)</f>
        <v>lisa</v>
      </c>
      <c r="I16" s="118">
        <v>10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4"/>
      <c r="V16" s="65"/>
      <c r="W16" s="6"/>
      <c r="X16" s="6"/>
      <c r="Y16" s="64"/>
      <c r="Z16" s="7"/>
      <c r="AA16" s="7"/>
      <c r="AB16" s="7"/>
      <c r="AC16" s="7"/>
      <c r="AD16" s="7"/>
      <c r="AE16" s="64"/>
      <c r="AF16" s="6"/>
    </row>
    <row r="17" spans="1:32" x14ac:dyDescent="0.3">
      <c r="A17" s="10">
        <v>43114</v>
      </c>
      <c r="B17" s="1" t="s">
        <v>42</v>
      </c>
      <c r="C17" s="4"/>
      <c r="D17" s="4"/>
      <c r="E17" s="4"/>
      <c r="F17" s="4"/>
      <c r="G17" s="4"/>
      <c r="H17" s="118" t="str">
        <f>VLOOKUP('Daily Roster (formula)'!H17,sheet,2,FALSE)</f>
        <v>meg</v>
      </c>
      <c r="I17" s="118">
        <v>11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3"/>
      <c r="V17" s="65"/>
      <c r="W17" s="65"/>
      <c r="X17" s="65"/>
      <c r="Y17" s="64"/>
      <c r="Z17" s="7"/>
      <c r="AA17" s="7"/>
      <c r="AB17" s="7"/>
      <c r="AC17" s="7"/>
      <c r="AD17" s="7"/>
      <c r="AE17" s="64"/>
      <c r="AF17" s="6"/>
    </row>
    <row r="18" spans="1:32" hidden="1" x14ac:dyDescent="0.3">
      <c r="A18" s="10">
        <v>43115</v>
      </c>
      <c r="B18" s="1" t="s">
        <v>4</v>
      </c>
      <c r="C18" s="4"/>
      <c r="D18" s="4"/>
      <c r="E18" s="4"/>
      <c r="F18" s="5"/>
      <c r="G18" s="4"/>
      <c r="H18" s="118" t="str">
        <f>VLOOKUP('Daily Roster (formula)'!H18,sheet,2,FALSE)</f>
        <v>tim</v>
      </c>
      <c r="I18" s="118"/>
      <c r="J18" s="4"/>
      <c r="K18" s="4"/>
      <c r="L18" s="4"/>
      <c r="M18" s="4"/>
      <c r="N18" s="4"/>
      <c r="O18" s="4"/>
      <c r="P18" s="39"/>
      <c r="Q18" s="4"/>
      <c r="R18" s="4"/>
      <c r="S18" s="4"/>
      <c r="T18" s="4"/>
      <c r="U18" s="64"/>
      <c r="V18" s="65"/>
      <c r="W18" s="6"/>
      <c r="X18" s="6"/>
      <c r="Y18" s="64"/>
      <c r="Z18" s="7"/>
      <c r="AA18" s="7"/>
      <c r="AB18" s="7"/>
      <c r="AC18" s="7"/>
      <c r="AD18" s="7"/>
      <c r="AE18" s="64"/>
      <c r="AF18" s="6"/>
    </row>
    <row r="19" spans="1:32" hidden="1" x14ac:dyDescent="0.3">
      <c r="A19" s="10">
        <v>43116</v>
      </c>
      <c r="B19" s="1" t="s">
        <v>5</v>
      </c>
      <c r="C19" s="4"/>
      <c r="D19" s="4"/>
      <c r="E19" s="4"/>
      <c r="F19" s="5"/>
      <c r="G19" s="39"/>
      <c r="H19" s="118" t="str">
        <f>VLOOKUP('Daily Roster (formula)'!H19,sheet,2,FALSE)</f>
        <v>bob</v>
      </c>
      <c r="I19" s="118"/>
      <c r="J19" s="4"/>
      <c r="K19" s="4"/>
      <c r="L19" s="4"/>
      <c r="M19" s="4"/>
      <c r="N19" s="4"/>
      <c r="O19" s="4"/>
      <c r="P19" s="39"/>
      <c r="Q19" s="4"/>
      <c r="R19" s="4"/>
      <c r="S19" s="4"/>
      <c r="T19" s="4"/>
      <c r="U19" s="64"/>
      <c r="V19" s="65"/>
      <c r="W19" s="6"/>
      <c r="X19" s="6"/>
      <c r="Y19" s="64"/>
      <c r="Z19" s="7"/>
      <c r="AA19" s="7"/>
      <c r="AB19" s="7"/>
      <c r="AC19" s="7"/>
      <c r="AD19" s="7"/>
      <c r="AE19" s="64"/>
      <c r="AF19" s="6"/>
    </row>
    <row r="20" spans="1:32" hidden="1" x14ac:dyDescent="0.3">
      <c r="A20" s="10">
        <v>43117</v>
      </c>
      <c r="B20" s="1" t="s">
        <v>6</v>
      </c>
      <c r="C20" s="4"/>
      <c r="D20" s="4"/>
      <c r="E20" s="4"/>
      <c r="F20" s="5"/>
      <c r="G20" s="39"/>
      <c r="H20" s="118" t="str">
        <f>VLOOKUP('Daily Roster (formula)'!H20,sheet,2,FALSE)</f>
        <v>gramham</v>
      </c>
      <c r="I20" s="118"/>
      <c r="J20" s="4"/>
      <c r="K20" s="4"/>
      <c r="L20" s="4"/>
      <c r="M20" s="4"/>
      <c r="N20" s="4"/>
      <c r="O20" s="4"/>
      <c r="P20" s="39"/>
      <c r="Q20" s="4"/>
      <c r="R20" s="4"/>
      <c r="S20" s="4"/>
      <c r="T20" s="4"/>
      <c r="U20" s="64"/>
      <c r="V20" s="65"/>
      <c r="W20" s="6"/>
      <c r="X20" s="6"/>
      <c r="Y20" s="64"/>
      <c r="Z20" s="7"/>
      <c r="AA20" s="7"/>
      <c r="AB20" s="7"/>
      <c r="AC20" s="7"/>
      <c r="AD20" s="7"/>
      <c r="AE20" s="64"/>
      <c r="AF20" s="6"/>
    </row>
    <row r="21" spans="1:32" hidden="1" x14ac:dyDescent="0.3">
      <c r="A21" s="10">
        <v>43118</v>
      </c>
      <c r="B21" s="1" t="s">
        <v>7</v>
      </c>
      <c r="C21" s="4"/>
      <c r="D21" s="4"/>
      <c r="E21" s="4"/>
      <c r="F21" s="5"/>
      <c r="G21" s="39"/>
      <c r="H21" s="118" t="str">
        <f>VLOOKUP('Daily Roster (formula)'!H21,sheet,2,FALSE)</f>
        <v>henry</v>
      </c>
      <c r="I21" s="118"/>
      <c r="J21" s="4"/>
      <c r="K21" s="4"/>
      <c r="L21" s="4"/>
      <c r="M21" s="4"/>
      <c r="N21" s="4"/>
      <c r="O21" s="4"/>
      <c r="P21" s="39"/>
      <c r="Q21" s="4"/>
      <c r="R21" s="4"/>
      <c r="S21" s="4"/>
      <c r="T21" s="4"/>
      <c r="U21" s="64"/>
      <c r="V21" s="65"/>
      <c r="W21" s="6"/>
      <c r="X21" s="6"/>
      <c r="Y21" s="64"/>
      <c r="Z21" s="7"/>
      <c r="AA21" s="7"/>
      <c r="AB21" s="7"/>
      <c r="AC21" s="7"/>
      <c r="AD21" s="7"/>
      <c r="AE21" s="64"/>
      <c r="AF21" s="6"/>
    </row>
    <row r="22" spans="1:32" hidden="1" x14ac:dyDescent="0.3">
      <c r="A22" s="10">
        <v>43119</v>
      </c>
      <c r="B22" s="1" t="s">
        <v>8</v>
      </c>
      <c r="C22" s="4"/>
      <c r="D22" s="4"/>
      <c r="E22" s="4"/>
      <c r="F22" s="5"/>
      <c r="G22" s="39"/>
      <c r="H22" s="118" t="e">
        <f>VLOOKUP('Daily Roster (formula)'!H22,sheet,2,FALSE)</f>
        <v>#N/A</v>
      </c>
      <c r="I22" s="118"/>
      <c r="J22" s="4"/>
      <c r="K22" s="4"/>
      <c r="L22" s="4"/>
      <c r="M22" s="4"/>
      <c r="N22" s="4"/>
      <c r="O22" s="4"/>
      <c r="P22" s="39"/>
      <c r="Q22" s="4"/>
      <c r="R22" s="4"/>
      <c r="S22" s="4"/>
      <c r="T22" s="4"/>
      <c r="U22" s="64"/>
      <c r="V22" s="65"/>
      <c r="W22" s="6"/>
      <c r="X22" s="6"/>
      <c r="Y22" s="64"/>
      <c r="Z22" s="7"/>
      <c r="AA22" s="7"/>
      <c r="AB22" s="7"/>
      <c r="AC22" s="7"/>
      <c r="AD22" s="7"/>
      <c r="AE22" s="64"/>
      <c r="AF22" s="6"/>
    </row>
    <row r="23" spans="1:32" x14ac:dyDescent="0.3">
      <c r="A23" s="10">
        <v>43120</v>
      </c>
      <c r="B23" s="1" t="s">
        <v>41</v>
      </c>
      <c r="C23" s="4"/>
      <c r="D23" s="4"/>
      <c r="E23" s="4"/>
      <c r="F23" s="5"/>
      <c r="G23" s="39"/>
      <c r="H23" s="118" t="str">
        <f>VLOOKUP('Daily Roster (formula)'!H23,sheet,2,FALSE)</f>
        <v>sue</v>
      </c>
      <c r="I23" s="118">
        <v>12</v>
      </c>
      <c r="J23" s="4"/>
      <c r="K23" s="4"/>
      <c r="L23" s="4"/>
      <c r="M23" s="4"/>
      <c r="N23" s="4"/>
      <c r="O23" s="4"/>
      <c r="P23" s="39"/>
      <c r="Q23" s="4"/>
      <c r="R23" s="4"/>
      <c r="S23" s="4"/>
      <c r="T23" s="4"/>
      <c r="U23" s="64"/>
      <c r="V23" s="65"/>
      <c r="W23" s="6"/>
      <c r="X23" s="67"/>
      <c r="Y23" s="64"/>
      <c r="Z23" s="7"/>
      <c r="AA23" s="7"/>
      <c r="AB23" s="7"/>
      <c r="AC23" s="7"/>
      <c r="AD23" s="7"/>
      <c r="AE23" s="64"/>
      <c r="AF23" s="6"/>
    </row>
    <row r="24" spans="1:32" x14ac:dyDescent="0.3">
      <c r="A24" s="10">
        <v>43121</v>
      </c>
      <c r="B24" s="1" t="s">
        <v>42</v>
      </c>
      <c r="C24" s="4"/>
      <c r="D24" s="4"/>
      <c r="E24" s="4"/>
      <c r="F24" s="5"/>
      <c r="G24" s="4"/>
      <c r="H24" s="118" t="str">
        <f>VLOOKUP('Daily Roster (formula)'!H24,sheet,2,FALSE)</f>
        <v xml:space="preserve">pam </v>
      </c>
      <c r="I24" s="118">
        <v>13</v>
      </c>
      <c r="J24" s="4"/>
      <c r="K24" s="4"/>
      <c r="L24" s="4"/>
      <c r="M24" s="4"/>
      <c r="N24" s="4"/>
      <c r="O24" s="4"/>
      <c r="P24" s="39"/>
      <c r="Q24" s="4"/>
      <c r="R24" s="4"/>
      <c r="S24" s="4"/>
      <c r="T24" s="4"/>
      <c r="U24" s="63"/>
      <c r="V24" s="65"/>
      <c r="W24" s="6"/>
      <c r="X24" s="6"/>
      <c r="Y24" s="64"/>
      <c r="Z24" s="7"/>
      <c r="AA24" s="7"/>
      <c r="AB24" s="7"/>
      <c r="AC24" s="7"/>
      <c r="AD24" s="7"/>
      <c r="AE24" s="64"/>
      <c r="AF24" s="6"/>
    </row>
    <row r="25" spans="1:32" hidden="1" x14ac:dyDescent="0.3">
      <c r="A25" s="10">
        <v>43122</v>
      </c>
      <c r="B25" s="1" t="s">
        <v>4</v>
      </c>
      <c r="C25" s="4"/>
      <c r="D25" s="4"/>
      <c r="E25" s="4"/>
      <c r="F25" s="5"/>
      <c r="G25" s="4"/>
      <c r="H25" s="118">
        <v>5.9677419354838701</v>
      </c>
      <c r="I25" s="118"/>
      <c r="J25" s="4"/>
      <c r="K25" s="4"/>
      <c r="L25" s="4"/>
      <c r="M25" s="4"/>
      <c r="N25" s="4"/>
      <c r="O25" s="4"/>
      <c r="P25" s="39"/>
      <c r="Q25" s="4"/>
      <c r="R25" s="4"/>
      <c r="S25" s="4"/>
      <c r="T25" s="4"/>
      <c r="U25" s="63"/>
      <c r="V25" s="65"/>
      <c r="W25" s="6"/>
      <c r="X25" s="6"/>
      <c r="Y25" s="64"/>
      <c r="Z25" s="7"/>
      <c r="AA25" s="7"/>
      <c r="AB25" s="7"/>
      <c r="AC25" s="7"/>
      <c r="AD25" s="7"/>
      <c r="AE25" s="64"/>
      <c r="AF25" s="6"/>
    </row>
    <row r="26" spans="1:32" hidden="1" x14ac:dyDescent="0.3">
      <c r="A26" s="10">
        <v>43123</v>
      </c>
      <c r="B26" s="1" t="s">
        <v>5</v>
      </c>
      <c r="C26" s="4"/>
      <c r="D26" s="4"/>
      <c r="E26" s="4"/>
      <c r="F26" s="5"/>
      <c r="G26" s="4"/>
      <c r="H26" s="118">
        <v>6.2580645161290303</v>
      </c>
      <c r="I26" s="118"/>
      <c r="J26" s="4"/>
      <c r="K26" s="4"/>
      <c r="L26" s="4"/>
      <c r="M26" s="4"/>
      <c r="N26" s="4"/>
      <c r="O26" s="4"/>
      <c r="P26" s="39"/>
      <c r="Q26" s="4"/>
      <c r="R26" s="4"/>
      <c r="S26" s="4"/>
      <c r="T26" s="4"/>
      <c r="U26" s="63"/>
      <c r="V26" s="65"/>
      <c r="W26" s="6"/>
      <c r="X26" s="6"/>
      <c r="Y26" s="64"/>
      <c r="Z26" s="7"/>
      <c r="AA26" s="7"/>
      <c r="AB26" s="7"/>
      <c r="AC26" s="7"/>
      <c r="AD26" s="7"/>
      <c r="AE26" s="64"/>
      <c r="AF26" s="6"/>
    </row>
    <row r="27" spans="1:32" hidden="1" x14ac:dyDescent="0.3">
      <c r="A27" s="10">
        <v>43124</v>
      </c>
      <c r="B27" s="1" t="s">
        <v>6</v>
      </c>
      <c r="C27" s="4"/>
      <c r="D27" s="4"/>
      <c r="E27" s="4"/>
      <c r="F27" s="5"/>
      <c r="G27" s="4"/>
      <c r="H27" s="118">
        <v>6.5483870967741904</v>
      </c>
      <c r="I27" s="121"/>
      <c r="J27" s="4"/>
      <c r="K27" s="4"/>
      <c r="L27" s="4"/>
      <c r="M27" s="4"/>
      <c r="N27" s="4"/>
      <c r="O27" s="4"/>
      <c r="P27" s="39"/>
      <c r="Q27" s="4"/>
      <c r="R27" s="4"/>
      <c r="S27" s="4"/>
      <c r="T27" s="4"/>
      <c r="U27" s="63"/>
      <c r="V27" s="65"/>
      <c r="W27" s="6"/>
      <c r="X27" s="6"/>
      <c r="Y27" s="64"/>
      <c r="Z27" s="7"/>
      <c r="AA27" s="7"/>
      <c r="AB27" s="7"/>
      <c r="AC27" s="7"/>
      <c r="AD27" s="7"/>
      <c r="AE27" s="64"/>
      <c r="AF27" s="6"/>
    </row>
    <row r="28" spans="1:32" hidden="1" x14ac:dyDescent="0.3">
      <c r="A28" s="10">
        <v>43125</v>
      </c>
      <c r="B28" s="1" t="s">
        <v>7</v>
      </c>
      <c r="C28" s="4"/>
      <c r="D28" s="4"/>
      <c r="E28" s="4"/>
      <c r="F28" s="5"/>
      <c r="G28" s="4"/>
      <c r="H28" s="118">
        <v>6.8387096774193497</v>
      </c>
      <c r="I28" s="118"/>
      <c r="J28" s="4"/>
      <c r="K28" s="4"/>
      <c r="L28" s="4"/>
      <c r="M28" s="4"/>
      <c r="N28" s="4"/>
      <c r="O28" s="4"/>
      <c r="P28" s="39"/>
      <c r="Q28" s="4"/>
      <c r="R28" s="4"/>
      <c r="S28" s="4"/>
      <c r="T28" s="4"/>
      <c r="U28" s="63"/>
      <c r="V28" s="65"/>
      <c r="W28" s="6"/>
      <c r="X28" s="6"/>
      <c r="Y28" s="64"/>
      <c r="Z28" s="7"/>
      <c r="AA28" s="7"/>
      <c r="AB28" s="7"/>
      <c r="AC28" s="7"/>
      <c r="AD28" s="7"/>
      <c r="AE28" s="64"/>
      <c r="AF28" s="6"/>
    </row>
    <row r="29" spans="1:32" x14ac:dyDescent="0.3">
      <c r="A29" s="10">
        <v>43126</v>
      </c>
      <c r="B29" s="1" t="s">
        <v>8</v>
      </c>
      <c r="C29" s="4"/>
      <c r="D29" s="4"/>
      <c r="E29" s="4"/>
      <c r="F29" s="5"/>
      <c r="G29" s="4"/>
      <c r="H29" s="118"/>
      <c r="I29" s="118"/>
      <c r="J29" s="4"/>
      <c r="K29" s="4"/>
      <c r="L29" s="4"/>
      <c r="M29" s="4"/>
      <c r="N29" s="4"/>
      <c r="O29" s="4"/>
      <c r="P29" s="39"/>
      <c r="Q29" s="4"/>
      <c r="R29" s="4"/>
      <c r="S29" s="4"/>
      <c r="T29" s="4"/>
      <c r="U29" s="63"/>
      <c r="V29" s="65"/>
      <c r="W29" s="6"/>
      <c r="X29" s="6"/>
      <c r="Y29" s="64"/>
      <c r="Z29" s="7"/>
      <c r="AA29" s="7"/>
      <c r="AB29" s="7"/>
      <c r="AC29" s="7"/>
      <c r="AD29" s="7"/>
      <c r="AE29" s="64"/>
      <c r="AF29" s="6"/>
    </row>
    <row r="30" spans="1:32" x14ac:dyDescent="0.3">
      <c r="A30" s="10">
        <v>43127</v>
      </c>
      <c r="B30" s="1" t="s">
        <v>41</v>
      </c>
      <c r="C30" s="4"/>
      <c r="D30" s="4"/>
      <c r="E30" s="4"/>
      <c r="F30" s="5"/>
      <c r="G30" s="4"/>
      <c r="H30" s="118"/>
      <c r="I30" s="118"/>
      <c r="J30" s="4"/>
      <c r="K30" s="4"/>
      <c r="L30" s="4"/>
      <c r="M30" s="4"/>
      <c r="N30" s="4"/>
      <c r="O30" s="4"/>
      <c r="P30" s="39"/>
      <c r="Q30" s="4"/>
      <c r="R30" s="4"/>
      <c r="S30" s="4"/>
      <c r="T30" s="4"/>
      <c r="U30" s="63"/>
      <c r="V30" s="65"/>
      <c r="W30" s="6"/>
      <c r="X30" s="6"/>
      <c r="Y30" s="64"/>
      <c r="Z30" s="7"/>
      <c r="AA30" s="7"/>
      <c r="AB30" s="7"/>
      <c r="AC30" s="7"/>
      <c r="AD30" s="7"/>
      <c r="AE30" s="64"/>
      <c r="AF30" s="6"/>
    </row>
    <row r="31" spans="1:32" x14ac:dyDescent="0.3">
      <c r="A31" s="10">
        <v>43128</v>
      </c>
      <c r="B31" s="1" t="s">
        <v>42</v>
      </c>
      <c r="C31" s="4"/>
      <c r="D31" s="4"/>
      <c r="E31" s="4"/>
      <c r="F31" s="5"/>
      <c r="G31" s="4"/>
      <c r="H31" s="118"/>
      <c r="I31" s="118"/>
      <c r="J31" s="4"/>
      <c r="K31" s="4"/>
      <c r="L31" s="4"/>
      <c r="M31" s="4"/>
      <c r="N31" s="4"/>
      <c r="O31" s="4"/>
      <c r="P31" s="39"/>
      <c r="Q31" s="4"/>
      <c r="R31" s="4"/>
      <c r="S31" s="4"/>
      <c r="T31" s="4"/>
      <c r="U31" s="63"/>
      <c r="V31" s="65"/>
      <c r="W31" s="6"/>
      <c r="X31" s="6"/>
      <c r="Y31" s="64"/>
      <c r="Z31" s="7"/>
      <c r="AA31" s="7"/>
      <c r="AB31" s="7"/>
      <c r="AC31" s="7"/>
      <c r="AD31" s="7"/>
      <c r="AE31" s="64"/>
      <c r="AF31" s="6"/>
    </row>
    <row r="32" spans="1:32" x14ac:dyDescent="0.3">
      <c r="A32" s="10">
        <v>43129</v>
      </c>
      <c r="B32" s="1" t="s">
        <v>4</v>
      </c>
      <c r="C32" s="4"/>
      <c r="D32" s="4"/>
      <c r="E32" s="4"/>
      <c r="F32" s="5"/>
      <c r="G32" s="4"/>
      <c r="H32" s="118"/>
      <c r="I32" s="118"/>
      <c r="J32" s="4"/>
      <c r="K32" s="4"/>
      <c r="L32" s="4"/>
      <c r="M32" s="4"/>
      <c r="N32" s="4"/>
      <c r="O32" s="4"/>
      <c r="P32" s="39"/>
      <c r="Q32" s="4"/>
      <c r="R32" s="4"/>
      <c r="S32" s="4"/>
      <c r="T32" s="4"/>
      <c r="U32" s="63"/>
      <c r="V32" s="65"/>
      <c r="W32" s="6"/>
      <c r="X32" s="6"/>
      <c r="Y32" s="64"/>
      <c r="Z32" s="7"/>
      <c r="AA32" s="7"/>
      <c r="AB32" s="7"/>
      <c r="AC32" s="7"/>
      <c r="AD32" s="7"/>
      <c r="AE32" s="64"/>
      <c r="AF32" s="6"/>
    </row>
    <row r="33" spans="1:32" x14ac:dyDescent="0.3">
      <c r="A33" s="10">
        <v>43130</v>
      </c>
      <c r="B33" s="1" t="s">
        <v>5</v>
      </c>
      <c r="C33" s="4"/>
      <c r="D33" s="4"/>
      <c r="E33" s="4"/>
      <c r="F33" s="5"/>
      <c r="G33" s="4"/>
      <c r="H33" s="118"/>
      <c r="I33" s="118"/>
      <c r="J33" s="4"/>
      <c r="K33" s="4"/>
      <c r="L33" s="4"/>
      <c r="M33" s="4"/>
      <c r="N33" s="4"/>
      <c r="O33" s="4"/>
      <c r="P33" s="39"/>
      <c r="Q33" s="4"/>
      <c r="R33" s="4"/>
      <c r="S33" s="4"/>
      <c r="T33" s="4"/>
      <c r="U33" s="63"/>
      <c r="V33" s="65"/>
      <c r="W33" s="6"/>
      <c r="X33" s="6"/>
      <c r="Y33" s="64"/>
      <c r="Z33" s="7"/>
      <c r="AA33" s="7"/>
      <c r="AB33" s="7"/>
      <c r="AC33" s="7"/>
      <c r="AD33" s="7"/>
      <c r="AE33" s="64"/>
      <c r="AF33" s="6"/>
    </row>
    <row r="34" spans="1:32" x14ac:dyDescent="0.3">
      <c r="A34" s="10">
        <v>43131</v>
      </c>
      <c r="B34" s="1" t="s">
        <v>6</v>
      </c>
      <c r="C34" s="4"/>
      <c r="D34" s="4"/>
      <c r="E34" s="4"/>
      <c r="F34" s="5"/>
      <c r="G34" s="4"/>
      <c r="H34" s="118"/>
      <c r="I34" s="118"/>
      <c r="J34" s="4"/>
      <c r="K34" s="4"/>
      <c r="L34" s="4"/>
      <c r="M34" s="4"/>
      <c r="N34" s="4"/>
      <c r="O34" s="4"/>
      <c r="P34" s="39"/>
      <c r="Q34" s="4"/>
      <c r="R34" s="4"/>
      <c r="S34" s="4"/>
      <c r="T34" s="4"/>
      <c r="U34" s="63"/>
      <c r="V34" s="65"/>
      <c r="W34" s="6"/>
      <c r="X34" s="6"/>
      <c r="Y34" s="64"/>
      <c r="Z34" s="7"/>
      <c r="AA34" s="7"/>
      <c r="AB34" s="7"/>
      <c r="AC34" s="7"/>
      <c r="AD34" s="7"/>
      <c r="AE34" s="64"/>
      <c r="AF34" s="6"/>
    </row>
    <row r="35" spans="1:32" x14ac:dyDescent="0.3">
      <c r="A35" s="10">
        <v>43132</v>
      </c>
      <c r="B35" s="1" t="s">
        <v>7</v>
      </c>
      <c r="C35" s="4"/>
      <c r="D35" s="4"/>
      <c r="E35" s="4"/>
      <c r="F35" s="5"/>
      <c r="G35" s="4"/>
      <c r="H35" s="118"/>
      <c r="I35" s="118"/>
      <c r="J35" s="4"/>
      <c r="K35" s="4"/>
      <c r="L35" s="4"/>
      <c r="M35" s="4"/>
      <c r="N35" s="4"/>
      <c r="O35" s="4"/>
      <c r="P35" s="39"/>
      <c r="Q35" s="4"/>
      <c r="R35" s="4"/>
      <c r="S35" s="4"/>
      <c r="T35" s="4"/>
      <c r="U35" s="63"/>
      <c r="V35" s="65"/>
      <c r="W35" s="6"/>
      <c r="X35" s="6"/>
      <c r="Y35" s="64"/>
      <c r="Z35" s="7"/>
      <c r="AA35" s="7"/>
      <c r="AB35" s="7"/>
      <c r="AC35" s="7"/>
      <c r="AD35" s="7"/>
      <c r="AE35" s="64"/>
      <c r="AF35" s="6"/>
    </row>
    <row r="36" spans="1:32" x14ac:dyDescent="0.3">
      <c r="A36" s="10">
        <v>43133</v>
      </c>
      <c r="B36" s="1" t="s">
        <v>8</v>
      </c>
      <c r="C36" s="4"/>
      <c r="D36" s="4"/>
      <c r="E36" s="4"/>
      <c r="F36" s="5"/>
      <c r="G36" s="4"/>
      <c r="H36" s="118"/>
      <c r="I36" s="118"/>
      <c r="J36" s="4"/>
      <c r="K36" s="4"/>
      <c r="L36" s="4"/>
      <c r="M36" s="4"/>
      <c r="N36" s="4"/>
      <c r="O36" s="4"/>
      <c r="P36" s="39"/>
      <c r="Q36" s="4"/>
      <c r="R36" s="4"/>
      <c r="S36" s="4"/>
      <c r="T36" s="4"/>
      <c r="U36" s="63"/>
      <c r="V36" s="65"/>
      <c r="W36" s="6"/>
      <c r="X36" s="6"/>
      <c r="Y36" s="64"/>
      <c r="Z36" s="7"/>
      <c r="AA36" s="7"/>
      <c r="AB36" s="7"/>
      <c r="AC36" s="7"/>
      <c r="AD36" s="7"/>
      <c r="AE36" s="64"/>
      <c r="AF36" s="6"/>
    </row>
    <row r="37" spans="1:32" x14ac:dyDescent="0.3">
      <c r="A37" s="10">
        <v>43134</v>
      </c>
      <c r="B37" s="1" t="s">
        <v>41</v>
      </c>
      <c r="C37" s="4"/>
      <c r="D37" s="4"/>
      <c r="E37" s="4"/>
      <c r="F37" s="5"/>
      <c r="G37" s="4"/>
      <c r="H37" s="118"/>
      <c r="I37" s="1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3"/>
      <c r="V37" s="65"/>
      <c r="W37" s="6"/>
      <c r="X37" s="6"/>
      <c r="Y37" s="64"/>
      <c r="Z37" s="7"/>
      <c r="AA37" s="7"/>
      <c r="AB37" s="7"/>
      <c r="AC37" s="7"/>
      <c r="AD37" s="7"/>
      <c r="AE37" s="64"/>
      <c r="AF37" s="6"/>
    </row>
    <row r="38" spans="1:32" x14ac:dyDescent="0.3">
      <c r="A38" s="10">
        <v>43135</v>
      </c>
      <c r="B38" s="1" t="s">
        <v>42</v>
      </c>
      <c r="C38" s="4"/>
      <c r="D38" s="4"/>
      <c r="E38" s="4"/>
      <c r="F38" s="5"/>
      <c r="G38" s="4"/>
      <c r="H38" s="118"/>
      <c r="I38" s="118"/>
      <c r="J38" s="4"/>
      <c r="K38" s="4"/>
      <c r="L38" s="4"/>
      <c r="M38" s="4"/>
      <c r="N38" s="4"/>
      <c r="O38" s="4"/>
      <c r="P38" s="39"/>
      <c r="Q38" s="4"/>
      <c r="R38" s="4"/>
      <c r="S38" s="4"/>
      <c r="T38" s="4"/>
      <c r="U38" s="63"/>
      <c r="V38" s="65"/>
      <c r="W38" s="6"/>
      <c r="X38" s="65"/>
      <c r="Y38" s="64"/>
      <c r="Z38" s="7"/>
      <c r="AA38" s="7"/>
      <c r="AB38" s="7"/>
      <c r="AC38" s="7"/>
      <c r="AD38" s="7"/>
      <c r="AE38" s="64"/>
      <c r="AF38" s="6"/>
    </row>
    <row r="39" spans="1:32" x14ac:dyDescent="0.3">
      <c r="A39" s="10">
        <v>43136</v>
      </c>
      <c r="B39" s="1" t="s">
        <v>4</v>
      </c>
      <c r="C39" s="4"/>
      <c r="D39" s="4"/>
      <c r="E39" s="4"/>
      <c r="F39" s="5"/>
      <c r="G39" s="4"/>
      <c r="H39" s="118"/>
      <c r="I39" s="118"/>
      <c r="J39" s="4"/>
      <c r="K39" s="4"/>
      <c r="L39" s="4"/>
      <c r="M39" s="4"/>
      <c r="N39" s="4"/>
      <c r="O39" s="4"/>
      <c r="P39" s="39"/>
      <c r="Q39" s="4"/>
      <c r="R39" s="4"/>
      <c r="S39" s="4"/>
      <c r="T39" s="4"/>
      <c r="U39" s="63"/>
      <c r="V39" s="65"/>
      <c r="W39" s="6"/>
      <c r="X39" s="6"/>
      <c r="Y39" s="64"/>
      <c r="Z39" s="7"/>
      <c r="AA39" s="7"/>
      <c r="AB39" s="7"/>
      <c r="AC39" s="7"/>
      <c r="AD39" s="7"/>
      <c r="AE39" s="64"/>
      <c r="AF39" s="6"/>
    </row>
    <row r="40" spans="1:32" x14ac:dyDescent="0.3">
      <c r="A40" s="10">
        <v>43137</v>
      </c>
      <c r="B40" s="1" t="s">
        <v>5</v>
      </c>
      <c r="C40" s="4"/>
      <c r="D40" s="4"/>
      <c r="E40" s="4"/>
      <c r="F40" s="5"/>
      <c r="G40" s="4"/>
      <c r="H40" s="118"/>
      <c r="I40" s="118"/>
      <c r="J40" s="4"/>
      <c r="K40" s="4"/>
      <c r="L40" s="4"/>
      <c r="M40" s="4"/>
      <c r="N40" s="4"/>
      <c r="O40" s="4"/>
      <c r="P40" s="39"/>
      <c r="Q40" s="4"/>
      <c r="R40" s="4"/>
      <c r="S40" s="4"/>
      <c r="T40" s="4"/>
      <c r="U40" s="63"/>
      <c r="V40" s="65"/>
      <c r="W40" s="6"/>
      <c r="X40" s="6"/>
      <c r="Y40" s="64"/>
      <c r="Z40" s="7"/>
      <c r="AA40" s="7"/>
      <c r="AB40" s="7"/>
      <c r="AC40" s="7"/>
      <c r="AD40" s="7"/>
      <c r="AE40" s="64"/>
      <c r="AF40" s="6"/>
    </row>
    <row r="41" spans="1:32" x14ac:dyDescent="0.3">
      <c r="A41" s="10">
        <v>43138</v>
      </c>
      <c r="B41" s="1" t="s">
        <v>6</v>
      </c>
      <c r="C41" s="4"/>
      <c r="D41" s="4"/>
      <c r="E41" s="4"/>
      <c r="F41" s="5"/>
      <c r="G41" s="4"/>
      <c r="H41" s="118"/>
      <c r="I41" s="118"/>
      <c r="J41" s="4"/>
      <c r="K41" s="4"/>
      <c r="L41" s="4"/>
      <c r="M41" s="4"/>
      <c r="N41" s="4"/>
      <c r="O41" s="4"/>
      <c r="P41" s="39"/>
      <c r="Q41" s="4"/>
      <c r="R41" s="4"/>
      <c r="S41" s="4"/>
      <c r="T41" s="4"/>
      <c r="U41" s="63"/>
      <c r="V41" s="65"/>
      <c r="W41" s="6"/>
      <c r="X41" s="6"/>
      <c r="Y41" s="64"/>
      <c r="Z41" s="7"/>
      <c r="AA41" s="7"/>
      <c r="AB41" s="7"/>
      <c r="AC41" s="7"/>
      <c r="AD41" s="7"/>
      <c r="AE41" s="64"/>
      <c r="AF41" s="6"/>
    </row>
    <row r="42" spans="1:32" x14ac:dyDescent="0.3">
      <c r="A42" s="10">
        <v>43139</v>
      </c>
      <c r="B42" s="1" t="s">
        <v>7</v>
      </c>
      <c r="C42" s="4"/>
      <c r="D42" s="4"/>
      <c r="E42" s="4"/>
      <c r="F42" s="5"/>
      <c r="G42" s="4"/>
      <c r="H42" s="118"/>
      <c r="I42" s="118"/>
      <c r="J42" s="4"/>
      <c r="K42" s="4"/>
      <c r="L42" s="4"/>
      <c r="M42" s="4"/>
      <c r="N42" s="4"/>
      <c r="O42" s="4"/>
      <c r="P42" s="39"/>
      <c r="Q42" s="4"/>
      <c r="R42" s="4"/>
      <c r="S42" s="4"/>
      <c r="T42" s="4"/>
      <c r="U42" s="63"/>
      <c r="V42" s="65"/>
      <c r="W42" s="6"/>
      <c r="X42" s="6"/>
      <c r="Y42" s="64"/>
      <c r="Z42" s="7"/>
      <c r="AA42" s="7"/>
      <c r="AB42" s="7"/>
      <c r="AC42" s="7"/>
      <c r="AD42" s="7"/>
      <c r="AE42" s="64"/>
      <c r="AF42" s="6"/>
    </row>
    <row r="43" spans="1:32" x14ac:dyDescent="0.3">
      <c r="A43" s="10">
        <v>43140</v>
      </c>
      <c r="B43" s="1" t="s">
        <v>8</v>
      </c>
      <c r="C43" s="4"/>
      <c r="D43" s="4"/>
      <c r="E43" s="4"/>
      <c r="F43" s="5"/>
      <c r="G43" s="4"/>
      <c r="H43" s="118"/>
      <c r="I43" s="118"/>
      <c r="J43" s="4"/>
      <c r="K43" s="4"/>
      <c r="L43" s="4"/>
      <c r="M43" s="4"/>
      <c r="N43" s="4"/>
      <c r="O43" s="4"/>
      <c r="P43" s="39"/>
      <c r="Q43" s="4"/>
      <c r="R43" s="4"/>
      <c r="S43" s="4"/>
      <c r="T43" s="4"/>
      <c r="U43" s="63"/>
      <c r="V43" s="65"/>
      <c r="W43" s="6"/>
      <c r="X43" s="6"/>
      <c r="Y43" s="64"/>
      <c r="Z43" s="7"/>
      <c r="AA43" s="7"/>
      <c r="AB43" s="7"/>
      <c r="AC43" s="7"/>
      <c r="AD43" s="7"/>
      <c r="AE43" s="64"/>
      <c r="AF43" s="6"/>
    </row>
    <row r="44" spans="1:32" x14ac:dyDescent="0.3">
      <c r="A44" s="10">
        <v>43141</v>
      </c>
      <c r="B44" s="1" t="s">
        <v>41</v>
      </c>
      <c r="C44" s="4"/>
      <c r="D44" s="4"/>
      <c r="E44" s="4"/>
      <c r="F44" s="4"/>
      <c r="G44" s="4"/>
      <c r="H44" s="119"/>
      <c r="I44" s="118"/>
      <c r="J44" s="4"/>
      <c r="K44" s="4"/>
      <c r="L44" s="4"/>
      <c r="M44" s="4"/>
      <c r="N44" s="4"/>
      <c r="O44" s="4"/>
      <c r="P44" s="39"/>
      <c r="Q44" s="4"/>
      <c r="R44" s="4"/>
      <c r="S44" s="4"/>
      <c r="T44" s="4"/>
      <c r="U44" s="63"/>
      <c r="V44" s="65"/>
      <c r="W44" s="6"/>
      <c r="X44" s="6"/>
      <c r="Y44" s="64"/>
      <c r="Z44" s="7"/>
      <c r="AA44" s="7"/>
      <c r="AB44" s="7"/>
      <c r="AC44" s="7"/>
      <c r="AD44" s="7"/>
      <c r="AE44" s="64"/>
      <c r="AF44" s="6"/>
    </row>
    <row r="45" spans="1:32" x14ac:dyDescent="0.3">
      <c r="A45" s="10">
        <v>43142</v>
      </c>
      <c r="B45" s="1" t="s">
        <v>42</v>
      </c>
      <c r="C45" s="4"/>
      <c r="D45" s="4"/>
      <c r="E45" s="4"/>
      <c r="F45" s="4"/>
      <c r="G45" s="4"/>
      <c r="H45" s="118"/>
      <c r="I45" s="118"/>
      <c r="J45" s="4"/>
      <c r="K45" s="4"/>
      <c r="L45" s="4"/>
      <c r="M45" s="4"/>
      <c r="N45" s="4"/>
      <c r="O45" s="4"/>
      <c r="P45" s="39"/>
      <c r="Q45" s="4"/>
      <c r="R45" s="4"/>
      <c r="S45" s="4"/>
      <c r="T45" s="4"/>
      <c r="U45" s="63"/>
      <c r="V45" s="65"/>
      <c r="W45" s="6"/>
      <c r="X45" s="6"/>
      <c r="Y45" s="64"/>
      <c r="Z45" s="7"/>
      <c r="AA45" s="7"/>
      <c r="AB45" s="7"/>
      <c r="AC45" s="7"/>
      <c r="AD45" s="7"/>
      <c r="AE45" s="64"/>
      <c r="AF45" s="6"/>
    </row>
    <row r="46" spans="1:32" x14ac:dyDescent="0.3">
      <c r="A46" s="10">
        <v>43143</v>
      </c>
      <c r="B46" s="1" t="s">
        <v>4</v>
      </c>
      <c r="C46" s="4"/>
      <c r="D46" s="4"/>
      <c r="E46" s="4"/>
      <c r="F46" s="5"/>
      <c r="G46" s="4"/>
      <c r="H46" s="118"/>
      <c r="I46" s="118"/>
      <c r="J46" s="4"/>
      <c r="K46" s="4"/>
      <c r="L46" s="4"/>
      <c r="M46" s="4"/>
      <c r="N46" s="4"/>
      <c r="O46" s="4"/>
      <c r="P46" s="39"/>
      <c r="Q46" s="4"/>
      <c r="R46" s="4"/>
      <c r="S46" s="4"/>
      <c r="T46" s="4"/>
      <c r="U46" s="63"/>
      <c r="V46" s="65"/>
      <c r="W46" s="6"/>
      <c r="X46" s="6"/>
      <c r="Y46" s="64"/>
      <c r="Z46" s="7"/>
      <c r="AA46" s="7"/>
      <c r="AB46" s="7"/>
      <c r="AC46" s="7"/>
      <c r="AD46" s="7"/>
      <c r="AE46" s="64"/>
      <c r="AF46" s="6"/>
    </row>
    <row r="47" spans="1:32" x14ac:dyDescent="0.3">
      <c r="A47" s="10">
        <v>43144</v>
      </c>
      <c r="B47" s="1" t="s">
        <v>5</v>
      </c>
      <c r="C47" s="4"/>
      <c r="D47" s="4"/>
      <c r="E47" s="4"/>
      <c r="F47" s="5"/>
      <c r="G47" s="4"/>
      <c r="H47" s="118"/>
      <c r="I47" s="118"/>
      <c r="J47" s="4"/>
      <c r="K47" s="4"/>
      <c r="L47" s="4"/>
      <c r="M47" s="4"/>
      <c r="N47" s="4"/>
      <c r="O47" s="4"/>
      <c r="P47" s="39"/>
      <c r="Q47" s="4"/>
      <c r="R47" s="4"/>
      <c r="S47" s="4"/>
      <c r="T47" s="4"/>
      <c r="U47" s="63"/>
      <c r="V47" s="65"/>
      <c r="W47" s="6"/>
      <c r="X47" s="6"/>
      <c r="Y47" s="64"/>
      <c r="Z47" s="7"/>
      <c r="AA47" s="7"/>
      <c r="AB47" s="7"/>
      <c r="AC47" s="7"/>
      <c r="AD47" s="7"/>
      <c r="AE47" s="64"/>
      <c r="AF47" s="6"/>
    </row>
    <row r="48" spans="1:32" x14ac:dyDescent="0.3">
      <c r="A48" s="10">
        <v>43145</v>
      </c>
      <c r="B48" s="1" t="s">
        <v>6</v>
      </c>
      <c r="C48" s="4"/>
      <c r="D48" s="4"/>
      <c r="E48" s="4"/>
      <c r="F48" s="5"/>
      <c r="G48" s="4"/>
      <c r="H48" s="118"/>
      <c r="I48" s="118"/>
      <c r="J48" s="4"/>
      <c r="K48" s="4"/>
      <c r="L48" s="4"/>
      <c r="M48" s="4"/>
      <c r="N48" s="4"/>
      <c r="O48" s="4"/>
      <c r="P48" s="39"/>
      <c r="Q48" s="4"/>
      <c r="R48" s="4"/>
      <c r="S48" s="4"/>
      <c r="T48" s="4"/>
      <c r="U48" s="63"/>
      <c r="V48" s="65"/>
      <c r="W48" s="6"/>
      <c r="X48" s="6"/>
      <c r="Y48" s="64"/>
      <c r="Z48" s="7"/>
      <c r="AA48" s="7"/>
      <c r="AB48" s="7"/>
      <c r="AC48" s="7"/>
      <c r="AD48" s="7"/>
      <c r="AE48" s="64"/>
      <c r="AF48" s="6"/>
    </row>
    <row r="49" spans="1:32" x14ac:dyDescent="0.3">
      <c r="A49" s="10">
        <v>43146</v>
      </c>
      <c r="B49" s="1" t="s">
        <v>7</v>
      </c>
      <c r="C49" s="4"/>
      <c r="D49" s="4"/>
      <c r="E49" s="4"/>
      <c r="F49" s="4"/>
      <c r="G49" s="4"/>
      <c r="H49" s="119"/>
      <c r="I49" s="1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3"/>
      <c r="V49" s="65"/>
      <c r="W49" s="65"/>
      <c r="X49" s="65"/>
      <c r="Y49" s="64"/>
      <c r="Z49" s="7"/>
      <c r="AA49" s="7"/>
      <c r="AB49" s="7"/>
      <c r="AC49" s="7"/>
      <c r="AD49" s="7"/>
      <c r="AE49" s="64"/>
      <c r="AF49" s="6"/>
    </row>
    <row r="50" spans="1:32" x14ac:dyDescent="0.3">
      <c r="A50" s="10">
        <v>43147</v>
      </c>
      <c r="B50" s="1" t="s">
        <v>8</v>
      </c>
      <c r="C50" s="4"/>
      <c r="D50" s="4"/>
      <c r="E50" s="4"/>
      <c r="F50" s="4"/>
      <c r="G50" s="4"/>
      <c r="H50" s="118"/>
      <c r="I50" s="118"/>
      <c r="J50" s="4"/>
      <c r="K50" s="4"/>
      <c r="L50" s="4"/>
      <c r="M50" s="4"/>
      <c r="N50" s="4"/>
      <c r="O50" s="4"/>
      <c r="P50" s="39"/>
      <c r="Q50" s="4"/>
      <c r="R50" s="4"/>
      <c r="S50" s="4"/>
      <c r="T50" s="4"/>
      <c r="U50" s="63"/>
      <c r="V50" s="65"/>
      <c r="W50" s="6"/>
      <c r="X50" s="6"/>
      <c r="Y50" s="64"/>
      <c r="Z50" s="7"/>
      <c r="AA50" s="7"/>
      <c r="AB50" s="7"/>
      <c r="AC50" s="7"/>
      <c r="AD50" s="7"/>
      <c r="AE50" s="64"/>
      <c r="AF50" s="6"/>
    </row>
    <row r="51" spans="1:32" x14ac:dyDescent="0.3">
      <c r="A51" s="10">
        <v>43148</v>
      </c>
      <c r="B51" s="1" t="s">
        <v>41</v>
      </c>
      <c r="C51" s="4"/>
      <c r="D51" s="4"/>
      <c r="E51" s="4"/>
      <c r="F51" s="5"/>
      <c r="G51" s="4"/>
      <c r="H51" s="118"/>
      <c r="I51" s="118"/>
      <c r="J51" s="4"/>
      <c r="K51" s="4"/>
      <c r="L51" s="4"/>
      <c r="M51" s="4"/>
      <c r="N51" s="4"/>
      <c r="O51" s="4"/>
      <c r="P51" s="39"/>
      <c r="Q51" s="4"/>
      <c r="R51" s="4"/>
      <c r="S51" s="4"/>
      <c r="T51" s="4"/>
      <c r="U51" s="63"/>
      <c r="V51" s="65"/>
      <c r="W51" s="6"/>
      <c r="X51" s="6"/>
      <c r="Y51" s="64"/>
      <c r="Z51" s="7"/>
      <c r="AA51" s="7"/>
      <c r="AB51" s="7"/>
      <c r="AC51" s="7"/>
      <c r="AD51" s="7"/>
      <c r="AE51" s="64"/>
      <c r="AF51" s="6"/>
    </row>
    <row r="52" spans="1:32" x14ac:dyDescent="0.3">
      <c r="A52" s="10">
        <v>43149</v>
      </c>
      <c r="B52" s="1" t="s">
        <v>42</v>
      </c>
      <c r="C52" s="4"/>
      <c r="D52" s="4"/>
      <c r="E52" s="4"/>
      <c r="F52" s="5"/>
      <c r="G52" s="4"/>
      <c r="H52" s="118"/>
      <c r="I52" s="118"/>
      <c r="J52" s="4"/>
      <c r="K52" s="4"/>
      <c r="L52" s="4"/>
      <c r="M52" s="4"/>
      <c r="N52" s="4"/>
      <c r="O52" s="4"/>
      <c r="P52" s="39"/>
      <c r="Q52" s="4"/>
      <c r="R52" s="4"/>
      <c r="S52" s="4"/>
      <c r="T52" s="4"/>
      <c r="U52" s="63"/>
      <c r="V52" s="65"/>
      <c r="W52" s="6"/>
      <c r="X52" s="6"/>
      <c r="Y52" s="64"/>
      <c r="Z52" s="7"/>
      <c r="AA52" s="7"/>
      <c r="AB52" s="7"/>
      <c r="AC52" s="7"/>
      <c r="AD52" s="7"/>
      <c r="AE52" s="64"/>
      <c r="AF52" s="6"/>
    </row>
    <row r="53" spans="1:32" x14ac:dyDescent="0.3">
      <c r="A53" s="10">
        <v>43150</v>
      </c>
      <c r="B53" s="1" t="s">
        <v>4</v>
      </c>
      <c r="C53" s="4"/>
      <c r="D53" s="4"/>
      <c r="E53" s="4"/>
      <c r="F53" s="5"/>
      <c r="G53" s="4"/>
      <c r="H53" s="118"/>
      <c r="I53" s="118"/>
      <c r="J53" s="4"/>
      <c r="K53" s="4"/>
      <c r="L53" s="4"/>
      <c r="M53" s="4"/>
      <c r="N53" s="4"/>
      <c r="O53" s="4"/>
      <c r="P53" s="39"/>
      <c r="Q53" s="4"/>
      <c r="R53" s="4"/>
      <c r="S53" s="4"/>
      <c r="T53" s="4"/>
      <c r="U53" s="63"/>
      <c r="V53" s="65"/>
      <c r="W53" s="6"/>
      <c r="X53" s="6"/>
      <c r="Y53" s="64"/>
      <c r="Z53" s="7"/>
      <c r="AA53" s="7"/>
      <c r="AB53" s="7"/>
      <c r="AC53" s="7"/>
      <c r="AD53" s="7"/>
      <c r="AE53" s="64"/>
      <c r="AF53" s="6"/>
    </row>
    <row r="54" spans="1:32" x14ac:dyDescent="0.3">
      <c r="A54" s="10">
        <v>43151</v>
      </c>
      <c r="B54" s="1" t="s">
        <v>5</v>
      </c>
      <c r="C54" s="4"/>
      <c r="D54" s="4"/>
      <c r="E54" s="4"/>
      <c r="F54" s="4"/>
      <c r="G54" s="4"/>
      <c r="H54" s="119"/>
      <c r="I54" s="118"/>
      <c r="J54" s="4"/>
      <c r="K54" s="4"/>
      <c r="L54" s="4"/>
      <c r="M54" s="4"/>
      <c r="N54" s="4"/>
      <c r="O54" s="4"/>
      <c r="P54" s="39"/>
      <c r="Q54" s="4"/>
      <c r="R54" s="4"/>
      <c r="S54" s="4"/>
      <c r="T54" s="4"/>
      <c r="U54" s="63"/>
      <c r="V54" s="65"/>
      <c r="W54" s="6"/>
      <c r="X54" s="6"/>
      <c r="Y54" s="64"/>
      <c r="Z54" s="7"/>
      <c r="AA54" s="7"/>
      <c r="AB54" s="7"/>
      <c r="AC54" s="7"/>
      <c r="AD54" s="7"/>
      <c r="AE54" s="64"/>
      <c r="AF54" s="6"/>
    </row>
    <row r="55" spans="1:32" x14ac:dyDescent="0.3">
      <c r="A55" s="10">
        <v>43152</v>
      </c>
      <c r="B55" s="1" t="s">
        <v>6</v>
      </c>
      <c r="C55" s="4"/>
      <c r="D55" s="4"/>
      <c r="E55" s="4"/>
      <c r="F55" s="4"/>
      <c r="G55" s="4"/>
      <c r="H55" s="118"/>
      <c r="I55" s="118"/>
      <c r="J55" s="4"/>
      <c r="K55" s="4"/>
      <c r="L55" s="4"/>
      <c r="M55" s="4"/>
      <c r="N55" s="4"/>
      <c r="O55" s="4"/>
      <c r="P55" s="39"/>
      <c r="Q55" s="4"/>
      <c r="R55" s="4"/>
      <c r="S55" s="4"/>
      <c r="T55" s="4"/>
      <c r="U55" s="63"/>
      <c r="V55" s="65"/>
      <c r="W55" s="6"/>
      <c r="X55" s="6"/>
      <c r="Y55" s="64"/>
      <c r="Z55" s="7"/>
      <c r="AA55" s="7"/>
      <c r="AB55" s="7"/>
      <c r="AC55" s="7"/>
      <c r="AD55" s="7"/>
      <c r="AE55" s="64"/>
      <c r="AF55" s="6"/>
    </row>
    <row r="56" spans="1:32" x14ac:dyDescent="0.3">
      <c r="A56" s="10">
        <v>43153</v>
      </c>
      <c r="B56" s="1" t="s">
        <v>7</v>
      </c>
      <c r="C56" s="4"/>
      <c r="D56" s="4"/>
      <c r="E56" s="4"/>
      <c r="F56" s="5"/>
      <c r="G56" s="4"/>
      <c r="H56" s="118"/>
      <c r="I56" s="118"/>
      <c r="J56" s="4"/>
      <c r="K56" s="4"/>
      <c r="L56" s="4"/>
      <c r="M56" s="4"/>
      <c r="N56" s="4"/>
      <c r="O56" s="4"/>
      <c r="P56" s="39"/>
      <c r="Q56" s="4"/>
      <c r="R56" s="4"/>
      <c r="S56" s="4"/>
      <c r="T56" s="4"/>
      <c r="U56" s="63"/>
      <c r="V56" s="65"/>
      <c r="W56" s="6"/>
      <c r="X56" s="6"/>
      <c r="Y56" s="64"/>
      <c r="Z56" s="7"/>
      <c r="AA56" s="7"/>
      <c r="AB56" s="7"/>
      <c r="AC56" s="7"/>
      <c r="AD56" s="7"/>
      <c r="AE56" s="64"/>
      <c r="AF56" s="6"/>
    </row>
    <row r="57" spans="1:32" x14ac:dyDescent="0.3">
      <c r="A57" s="10">
        <v>43154</v>
      </c>
      <c r="B57" s="1" t="s">
        <v>8</v>
      </c>
      <c r="C57" s="4"/>
      <c r="D57" s="4"/>
      <c r="E57" s="4"/>
      <c r="F57" s="5"/>
      <c r="G57" s="4"/>
      <c r="H57" s="118"/>
      <c r="I57" s="11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3"/>
      <c r="V57" s="65"/>
      <c r="W57" s="6"/>
      <c r="X57" s="6"/>
      <c r="Y57" s="64"/>
      <c r="Z57" s="7"/>
      <c r="AA57" s="7"/>
      <c r="AB57" s="7"/>
      <c r="AC57" s="7"/>
      <c r="AD57" s="7"/>
      <c r="AE57" s="64"/>
      <c r="AF57" s="6"/>
    </row>
    <row r="58" spans="1:32" x14ac:dyDescent="0.3">
      <c r="A58" s="10">
        <v>43155</v>
      </c>
      <c r="B58" s="1" t="s">
        <v>41</v>
      </c>
      <c r="C58" s="4"/>
      <c r="D58" s="4"/>
      <c r="E58" s="4"/>
      <c r="F58" s="5"/>
      <c r="G58" s="4"/>
      <c r="H58" s="118"/>
      <c r="I58" s="118"/>
      <c r="J58" s="4"/>
      <c r="K58" s="4"/>
      <c r="L58" s="4"/>
      <c r="M58" s="4"/>
      <c r="N58" s="4"/>
      <c r="O58" s="4"/>
      <c r="P58" s="39"/>
      <c r="Q58" s="4"/>
      <c r="R58" s="4"/>
      <c r="S58" s="4"/>
      <c r="T58" s="4"/>
      <c r="U58" s="63"/>
      <c r="V58" s="65"/>
      <c r="W58" s="6"/>
      <c r="X58" s="6"/>
      <c r="Y58" s="64"/>
      <c r="Z58" s="7"/>
      <c r="AA58" s="7"/>
      <c r="AB58" s="7"/>
      <c r="AC58" s="7"/>
      <c r="AD58" s="7"/>
      <c r="AE58" s="64"/>
      <c r="AF58" s="6"/>
    </row>
    <row r="59" spans="1:32" x14ac:dyDescent="0.3">
      <c r="A59" s="10">
        <v>43156</v>
      </c>
      <c r="B59" s="1" t="s">
        <v>42</v>
      </c>
      <c r="C59" s="4"/>
      <c r="D59" s="4"/>
      <c r="E59" s="4"/>
      <c r="F59" s="4"/>
      <c r="G59" s="4"/>
      <c r="H59" s="119"/>
      <c r="I59" s="118"/>
      <c r="J59" s="4"/>
      <c r="K59" s="4"/>
      <c r="L59" s="4"/>
      <c r="M59" s="4"/>
      <c r="N59" s="4"/>
      <c r="O59" s="4"/>
      <c r="P59" s="39"/>
      <c r="Q59" s="4"/>
      <c r="R59" s="4"/>
      <c r="S59" s="4"/>
      <c r="T59" s="4"/>
      <c r="U59" s="63"/>
      <c r="V59" s="65"/>
      <c r="W59" s="6"/>
      <c r="X59" s="6"/>
      <c r="Y59" s="64"/>
      <c r="Z59" s="7"/>
      <c r="AA59" s="7"/>
      <c r="AB59" s="7"/>
      <c r="AC59" s="7"/>
      <c r="AD59" s="7"/>
      <c r="AE59" s="64"/>
      <c r="AF59" s="6"/>
    </row>
    <row r="60" spans="1:32" x14ac:dyDescent="0.3">
      <c r="A60" s="10">
        <v>43157</v>
      </c>
      <c r="B60" s="1" t="s">
        <v>4</v>
      </c>
      <c r="C60" s="4"/>
      <c r="D60" s="4"/>
      <c r="E60" s="4"/>
      <c r="F60" s="4"/>
      <c r="G60" s="4"/>
      <c r="H60" s="118"/>
      <c r="I60" s="118"/>
      <c r="J60" s="4"/>
      <c r="K60" s="4"/>
      <c r="L60" s="4"/>
      <c r="M60" s="4"/>
      <c r="N60" s="4"/>
      <c r="O60" s="4"/>
      <c r="P60" s="39"/>
      <c r="Q60" s="4"/>
      <c r="R60" s="4"/>
      <c r="S60" s="4"/>
      <c r="T60" s="4"/>
      <c r="U60" s="63"/>
      <c r="V60" s="65"/>
      <c r="W60" s="6"/>
      <c r="X60" s="6"/>
      <c r="Y60" s="64"/>
      <c r="Z60" s="7"/>
      <c r="AA60" s="7"/>
      <c r="AB60" s="7"/>
      <c r="AC60" s="7"/>
      <c r="AD60" s="7"/>
      <c r="AE60" s="64"/>
      <c r="AF60" s="6"/>
    </row>
    <row r="61" spans="1:32" x14ac:dyDescent="0.3">
      <c r="A61" s="10">
        <v>43158</v>
      </c>
      <c r="B61" s="1" t="s">
        <v>5</v>
      </c>
      <c r="C61" s="4"/>
      <c r="D61" s="4"/>
      <c r="E61" s="4"/>
      <c r="F61" s="5"/>
      <c r="G61" s="4"/>
      <c r="H61" s="118"/>
      <c r="I61" s="118"/>
      <c r="J61" s="4"/>
      <c r="K61" s="4"/>
      <c r="L61" s="4"/>
      <c r="M61" s="4"/>
      <c r="N61" s="4"/>
      <c r="O61" s="4"/>
      <c r="P61" s="39"/>
      <c r="Q61" s="4"/>
      <c r="R61" s="4"/>
      <c r="S61" s="4"/>
      <c r="T61" s="4"/>
      <c r="U61" s="63"/>
      <c r="V61" s="65"/>
      <c r="W61" s="6"/>
      <c r="X61" s="6"/>
      <c r="Y61" s="64"/>
      <c r="Z61" s="7"/>
      <c r="AA61" s="7"/>
      <c r="AB61" s="7"/>
      <c r="AC61" s="7"/>
      <c r="AD61" s="7"/>
      <c r="AE61" s="64"/>
      <c r="AF61" s="6"/>
    </row>
    <row r="62" spans="1:32" x14ac:dyDescent="0.3">
      <c r="A62" s="10">
        <v>43159</v>
      </c>
      <c r="B62" s="1" t="s">
        <v>6</v>
      </c>
      <c r="C62" s="4"/>
      <c r="D62" s="4"/>
      <c r="E62" s="4"/>
      <c r="F62" s="5"/>
      <c r="G62" s="4"/>
      <c r="H62" s="118"/>
      <c r="I62" s="118"/>
      <c r="J62" s="4"/>
      <c r="K62" s="4"/>
      <c r="L62" s="4"/>
      <c r="M62" s="4"/>
      <c r="N62" s="4"/>
      <c r="O62" s="4"/>
      <c r="P62" s="39"/>
      <c r="Q62" s="4"/>
      <c r="R62" s="4"/>
      <c r="S62" s="4"/>
      <c r="T62" s="4"/>
      <c r="U62" s="63"/>
      <c r="V62" s="65"/>
      <c r="W62" s="6"/>
      <c r="X62" s="6"/>
      <c r="Y62" s="64"/>
      <c r="Z62" s="7"/>
      <c r="AA62" s="7"/>
      <c r="AB62" s="7"/>
      <c r="AC62" s="7"/>
      <c r="AD62" s="7"/>
      <c r="AE62" s="64"/>
      <c r="AF62" s="6"/>
    </row>
    <row r="63" spans="1:32" x14ac:dyDescent="0.3">
      <c r="A63" s="10">
        <v>43160</v>
      </c>
      <c r="B63" s="1" t="s">
        <v>7</v>
      </c>
      <c r="C63" s="4"/>
      <c r="D63" s="4"/>
      <c r="E63" s="4"/>
      <c r="F63" s="5"/>
      <c r="G63" s="4"/>
      <c r="H63" s="118"/>
      <c r="I63" s="118"/>
      <c r="J63" s="4"/>
      <c r="K63" s="4"/>
      <c r="L63" s="4"/>
      <c r="M63" s="4"/>
      <c r="N63" s="4"/>
      <c r="O63" s="4"/>
      <c r="P63" s="39"/>
      <c r="Q63" s="4"/>
      <c r="R63" s="4"/>
      <c r="S63" s="4"/>
      <c r="T63" s="4"/>
      <c r="U63" s="63"/>
      <c r="V63" s="65"/>
      <c r="W63" s="6"/>
      <c r="X63" s="6"/>
      <c r="Y63" s="64"/>
      <c r="Z63" s="7"/>
      <c r="AA63" s="7"/>
      <c r="AB63" s="7"/>
      <c r="AC63" s="7"/>
      <c r="AD63" s="7"/>
      <c r="AE63" s="64"/>
      <c r="AF63" s="6"/>
    </row>
    <row r="64" spans="1:32" x14ac:dyDescent="0.3">
      <c r="A64" s="10">
        <v>43161</v>
      </c>
      <c r="B64" s="1" t="s">
        <v>8</v>
      </c>
      <c r="C64" s="4"/>
      <c r="D64" s="4"/>
      <c r="E64" s="4"/>
      <c r="F64" s="4"/>
      <c r="G64" s="4"/>
      <c r="H64" s="119"/>
      <c r="I64" s="11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V64" s="6"/>
      <c r="W64" s="6"/>
      <c r="X64" s="6"/>
      <c r="Z64" s="7"/>
      <c r="AA64" s="7"/>
      <c r="AB64" s="7"/>
      <c r="AC64" s="7"/>
      <c r="AD64" s="7"/>
      <c r="AF64" s="69"/>
    </row>
    <row r="65" spans="1:32" x14ac:dyDescent="0.3">
      <c r="A65" s="10">
        <v>43162</v>
      </c>
      <c r="B65" s="1" t="s">
        <v>41</v>
      </c>
      <c r="C65" s="4"/>
      <c r="D65" s="4"/>
      <c r="E65" s="4"/>
      <c r="F65" s="4"/>
      <c r="G65" s="4"/>
      <c r="H65" s="118"/>
      <c r="I65" s="11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V65" s="6"/>
      <c r="W65" s="6"/>
      <c r="X65" s="6"/>
      <c r="Z65" s="7"/>
      <c r="AA65" s="7"/>
      <c r="AB65" s="7"/>
      <c r="AC65" s="7"/>
      <c r="AD65" s="7"/>
      <c r="AF65" s="69"/>
    </row>
    <row r="66" spans="1:32" x14ac:dyDescent="0.3">
      <c r="A66" s="10">
        <v>43163</v>
      </c>
      <c r="B66" s="1" t="s">
        <v>42</v>
      </c>
      <c r="C66" s="4"/>
      <c r="D66" s="4"/>
      <c r="E66" s="4"/>
      <c r="F66" s="5"/>
      <c r="G66" s="4"/>
      <c r="H66" s="118"/>
      <c r="I66" s="11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V66" s="6"/>
      <c r="W66" s="6"/>
      <c r="X66" s="6"/>
      <c r="Z66" s="7"/>
      <c r="AA66" s="7"/>
      <c r="AB66" s="7"/>
      <c r="AC66" s="7"/>
      <c r="AD66" s="7"/>
      <c r="AF66" s="69"/>
    </row>
    <row r="67" spans="1:32" x14ac:dyDescent="0.3">
      <c r="A67" s="10">
        <v>43164</v>
      </c>
      <c r="B67" s="1" t="s">
        <v>4</v>
      </c>
      <c r="C67" s="4"/>
      <c r="D67" s="4"/>
      <c r="E67" s="4"/>
      <c r="F67" s="5"/>
      <c r="G67" s="4"/>
      <c r="H67" s="118"/>
      <c r="I67" s="11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V67" s="6"/>
      <c r="W67" s="6"/>
      <c r="X67" s="6"/>
      <c r="Z67" s="7"/>
      <c r="AA67" s="7"/>
      <c r="AB67" s="7"/>
      <c r="AC67" s="7"/>
      <c r="AD67" s="7"/>
      <c r="AF67" s="69"/>
    </row>
    <row r="68" spans="1:32" x14ac:dyDescent="0.3">
      <c r="A68" s="10">
        <v>43165</v>
      </c>
      <c r="B68" s="1" t="s">
        <v>5</v>
      </c>
      <c r="C68" s="4"/>
      <c r="D68" s="4"/>
      <c r="E68" s="4"/>
      <c r="F68" s="5"/>
      <c r="G68" s="4"/>
      <c r="H68" s="118"/>
      <c r="I68" s="118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V68" s="6"/>
      <c r="W68" s="6"/>
      <c r="X68" s="6"/>
      <c r="Z68" s="7"/>
      <c r="AA68" s="7"/>
      <c r="AB68" s="7"/>
      <c r="AC68" s="7"/>
      <c r="AD68" s="7"/>
      <c r="AF68" s="69"/>
    </row>
    <row r="69" spans="1:32" x14ac:dyDescent="0.3">
      <c r="A69" s="10">
        <v>43166</v>
      </c>
      <c r="B69" s="1" t="s">
        <v>6</v>
      </c>
      <c r="C69" s="4"/>
      <c r="D69" s="4"/>
      <c r="E69" s="4"/>
      <c r="F69" s="5"/>
      <c r="G69" s="5"/>
      <c r="H69" s="120"/>
      <c r="I69" s="12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V69" s="6"/>
      <c r="W69" s="6"/>
      <c r="X69" s="6"/>
      <c r="Z69" s="7"/>
      <c r="AA69" s="7"/>
      <c r="AB69" s="7"/>
      <c r="AC69" s="7"/>
      <c r="AD69" s="7"/>
      <c r="AF69" s="69"/>
    </row>
    <row r="70" spans="1:32" x14ac:dyDescent="0.3">
      <c r="A70" s="10">
        <v>43167</v>
      </c>
      <c r="B70" s="1" t="s">
        <v>7</v>
      </c>
      <c r="C70" s="4"/>
      <c r="D70" s="4"/>
      <c r="E70" s="4"/>
      <c r="F70" s="5"/>
      <c r="G70" s="5"/>
      <c r="H70" s="120"/>
      <c r="I70" s="12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V70" s="6"/>
      <c r="W70" s="6"/>
      <c r="X70" s="6"/>
      <c r="Z70" s="7"/>
      <c r="AA70" s="7"/>
      <c r="AB70" s="7"/>
      <c r="AC70" s="7"/>
      <c r="AD70" s="7"/>
      <c r="AF70" s="69"/>
    </row>
    <row r="71" spans="1:32" x14ac:dyDescent="0.3">
      <c r="A71" s="10">
        <v>43168</v>
      </c>
      <c r="B71" s="1" t="s">
        <v>8</v>
      </c>
      <c r="C71" s="4"/>
      <c r="D71" s="4"/>
      <c r="E71" s="4"/>
      <c r="F71" s="5"/>
      <c r="G71" s="5"/>
      <c r="H71" s="120"/>
      <c r="I71" s="12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V71" s="6"/>
      <c r="W71" s="6"/>
      <c r="X71" s="6"/>
      <c r="Z71" s="7"/>
      <c r="AA71" s="7"/>
      <c r="AB71" s="7"/>
      <c r="AC71" s="7"/>
      <c r="AD71" s="7"/>
      <c r="AF71" s="69"/>
    </row>
    <row r="72" spans="1:32" x14ac:dyDescent="0.3">
      <c r="A72" s="10">
        <v>43169</v>
      </c>
      <c r="B72" s="1" t="s">
        <v>41</v>
      </c>
      <c r="C72" s="4"/>
      <c r="D72" s="4"/>
      <c r="E72" s="4"/>
      <c r="F72" s="5"/>
      <c r="G72" s="5"/>
      <c r="H72" s="120"/>
      <c r="I72" s="12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V72" s="6"/>
      <c r="W72" s="6"/>
      <c r="X72" s="6"/>
      <c r="Z72" s="7"/>
      <c r="AA72" s="7"/>
      <c r="AB72" s="7"/>
      <c r="AC72" s="7"/>
      <c r="AD72" s="7"/>
      <c r="AF72" s="69"/>
    </row>
    <row r="73" spans="1:32" x14ac:dyDescent="0.3">
      <c r="A73" s="10">
        <v>43170</v>
      </c>
      <c r="B73" s="1" t="s">
        <v>42</v>
      </c>
      <c r="C73" s="4"/>
      <c r="D73" s="4"/>
      <c r="E73" s="4"/>
      <c r="F73" s="5"/>
      <c r="G73" s="5"/>
      <c r="H73" s="120"/>
      <c r="I73" s="12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V73" s="6"/>
      <c r="W73" s="6"/>
      <c r="X73" s="6"/>
      <c r="Z73" s="7"/>
      <c r="AA73" s="7"/>
      <c r="AB73" s="7"/>
      <c r="AC73" s="7"/>
      <c r="AD73" s="7"/>
      <c r="AF73" s="69"/>
    </row>
    <row r="74" spans="1:32" x14ac:dyDescent="0.3">
      <c r="A74" s="10">
        <v>43171</v>
      </c>
      <c r="B74" s="1" t="s">
        <v>4</v>
      </c>
      <c r="C74" s="4"/>
      <c r="D74" s="4"/>
      <c r="E74" s="4"/>
      <c r="F74" s="5"/>
      <c r="G74" s="5"/>
      <c r="H74" s="120"/>
      <c r="I74" s="12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V74" s="6"/>
      <c r="W74" s="6"/>
      <c r="X74" s="6"/>
      <c r="Z74" s="7"/>
      <c r="AA74" s="7"/>
      <c r="AB74" s="7"/>
      <c r="AC74" s="7"/>
      <c r="AD74" s="7"/>
      <c r="AF74" s="69"/>
    </row>
    <row r="75" spans="1:32" x14ac:dyDescent="0.3">
      <c r="A75" s="10">
        <v>43172</v>
      </c>
      <c r="B75" s="1" t="s">
        <v>5</v>
      </c>
      <c r="C75" s="4"/>
      <c r="D75" s="4"/>
      <c r="E75" s="4"/>
      <c r="F75" s="5"/>
      <c r="G75" s="5"/>
      <c r="H75" s="120"/>
      <c r="I75" s="12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V75" s="6"/>
      <c r="W75" s="6"/>
      <c r="X75" s="6"/>
      <c r="Z75" s="7"/>
      <c r="AA75" s="7"/>
      <c r="AB75" s="7"/>
      <c r="AC75" s="7"/>
      <c r="AD75" s="7"/>
      <c r="AF75" s="69"/>
    </row>
    <row r="76" spans="1:32" x14ac:dyDescent="0.3">
      <c r="A76" s="10">
        <v>43173</v>
      </c>
      <c r="B76" s="1" t="s">
        <v>6</v>
      </c>
      <c r="C76" s="4"/>
      <c r="D76" s="4"/>
      <c r="E76" s="4"/>
      <c r="F76" s="5"/>
      <c r="G76" s="5"/>
      <c r="H76" s="120"/>
      <c r="I76" s="12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V76" s="6"/>
      <c r="W76" s="6"/>
      <c r="X76" s="6"/>
      <c r="Z76" s="7"/>
      <c r="AA76" s="7"/>
      <c r="AB76" s="7"/>
      <c r="AC76" s="7"/>
      <c r="AD76" s="7"/>
      <c r="AF76" s="69"/>
    </row>
    <row r="77" spans="1:32" x14ac:dyDescent="0.3">
      <c r="A77" s="10">
        <v>43174</v>
      </c>
      <c r="B77" s="1" t="s">
        <v>7</v>
      </c>
      <c r="C77" s="4"/>
      <c r="D77" s="4"/>
      <c r="E77" s="4"/>
      <c r="F77" s="5"/>
      <c r="G77" s="5"/>
      <c r="H77" s="120"/>
      <c r="I77" s="12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V77" s="6"/>
      <c r="W77" s="6"/>
      <c r="X77" s="6"/>
      <c r="Z77" s="7"/>
      <c r="AA77" s="7"/>
      <c r="AB77" s="7"/>
      <c r="AC77" s="7"/>
      <c r="AD77" s="7"/>
      <c r="AF77" s="69"/>
    </row>
    <row r="78" spans="1:32" x14ac:dyDescent="0.3">
      <c r="A78" s="10">
        <v>43175</v>
      </c>
      <c r="B78" s="1" t="s">
        <v>8</v>
      </c>
      <c r="C78" s="4"/>
      <c r="D78" s="4"/>
      <c r="E78" s="4"/>
      <c r="F78" s="5"/>
      <c r="G78" s="5"/>
      <c r="H78" s="120"/>
      <c r="I78" s="12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V78" s="6"/>
      <c r="W78" s="6"/>
      <c r="X78" s="6"/>
      <c r="Z78" s="7"/>
      <c r="AA78" s="7"/>
      <c r="AB78" s="7"/>
      <c r="AC78" s="7"/>
      <c r="AD78" s="7"/>
      <c r="AF78" s="69"/>
    </row>
    <row r="79" spans="1:32" x14ac:dyDescent="0.3">
      <c r="A79" s="10">
        <v>43176</v>
      </c>
      <c r="B79" s="1" t="s">
        <v>41</v>
      </c>
      <c r="C79" s="4"/>
      <c r="D79" s="4"/>
      <c r="E79" s="4"/>
      <c r="F79" s="5"/>
      <c r="G79" s="5"/>
      <c r="H79" s="120"/>
      <c r="I79" s="12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V79" s="6"/>
      <c r="W79" s="6"/>
      <c r="X79" s="6"/>
      <c r="Z79" s="7"/>
      <c r="AA79" s="7"/>
      <c r="AB79" s="7"/>
      <c r="AC79" s="7"/>
      <c r="AD79" s="7"/>
      <c r="AF79" s="69"/>
    </row>
    <row r="80" spans="1:32" x14ac:dyDescent="0.3">
      <c r="A80" s="10">
        <v>43177</v>
      </c>
      <c r="B80" s="1" t="s">
        <v>42</v>
      </c>
      <c r="C80" s="4"/>
      <c r="D80" s="4"/>
      <c r="E80" s="4"/>
      <c r="F80" s="5"/>
      <c r="G80" s="5"/>
      <c r="H80" s="120"/>
      <c r="I80" s="12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V80" s="6"/>
      <c r="W80" s="6"/>
      <c r="X80" s="6"/>
      <c r="Z80" s="7"/>
      <c r="AA80" s="7"/>
      <c r="AB80" s="7"/>
      <c r="AC80" s="7"/>
      <c r="AD80" s="7"/>
      <c r="AF80" s="69"/>
    </row>
    <row r="81" spans="1:32" x14ac:dyDescent="0.3">
      <c r="A81" s="10">
        <v>43178</v>
      </c>
      <c r="B81" s="1" t="s">
        <v>4</v>
      </c>
      <c r="C81" s="4"/>
      <c r="D81" s="4"/>
      <c r="E81" s="4"/>
      <c r="F81" s="5"/>
      <c r="G81" s="5"/>
      <c r="H81" s="120"/>
      <c r="I81" s="12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V81" s="6"/>
      <c r="W81" s="6"/>
      <c r="X81" s="6"/>
      <c r="Z81" s="7"/>
      <c r="AA81" s="7"/>
      <c r="AB81" s="7"/>
      <c r="AC81" s="7"/>
      <c r="AD81" s="7"/>
      <c r="AF81" s="69"/>
    </row>
    <row r="82" spans="1:32" x14ac:dyDescent="0.3">
      <c r="A82" s="10">
        <v>43179</v>
      </c>
      <c r="B82" s="1" t="s">
        <v>5</v>
      </c>
      <c r="C82" s="4"/>
      <c r="D82" s="4"/>
      <c r="E82" s="4"/>
      <c r="F82" s="5"/>
      <c r="G82" s="5"/>
      <c r="H82" s="120"/>
      <c r="I82" s="12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V82" s="6"/>
      <c r="W82" s="6"/>
      <c r="X82" s="6"/>
      <c r="Z82" s="7"/>
      <c r="AA82" s="7"/>
      <c r="AB82" s="7"/>
      <c r="AC82" s="7"/>
      <c r="AD82" s="7"/>
      <c r="AF82" s="69"/>
    </row>
    <row r="83" spans="1:32" x14ac:dyDescent="0.3">
      <c r="A83" s="10">
        <v>43180</v>
      </c>
      <c r="B83" s="1" t="s">
        <v>6</v>
      </c>
      <c r="C83" s="4"/>
      <c r="D83" s="4"/>
      <c r="E83" s="4"/>
      <c r="F83" s="5"/>
      <c r="G83" s="5"/>
      <c r="H83" s="120"/>
      <c r="I83" s="12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V83" s="6"/>
      <c r="W83" s="6"/>
      <c r="X83" s="6"/>
      <c r="Z83" s="7"/>
      <c r="AA83" s="7"/>
      <c r="AB83" s="7"/>
      <c r="AC83" s="7"/>
      <c r="AD83" s="7"/>
      <c r="AF83" s="69"/>
    </row>
    <row r="84" spans="1:32" x14ac:dyDescent="0.3">
      <c r="A84" s="10">
        <v>43181</v>
      </c>
      <c r="B84" s="1" t="s">
        <v>7</v>
      </c>
      <c r="C84" s="4"/>
      <c r="D84" s="4"/>
      <c r="E84" s="4"/>
      <c r="F84" s="5"/>
      <c r="G84" s="5"/>
      <c r="H84" s="120"/>
      <c r="I84" s="12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V84" s="6"/>
      <c r="W84" s="6"/>
      <c r="X84" s="6"/>
      <c r="Z84" s="7"/>
      <c r="AA84" s="7"/>
      <c r="AB84" s="7"/>
      <c r="AC84" s="7"/>
      <c r="AD84" s="7"/>
      <c r="AF84" s="69"/>
    </row>
    <row r="85" spans="1:32" x14ac:dyDescent="0.3">
      <c r="A85" s="10">
        <v>43182</v>
      </c>
      <c r="B85" s="1" t="s">
        <v>8</v>
      </c>
      <c r="C85" s="4"/>
      <c r="D85" s="4"/>
      <c r="E85" s="4"/>
      <c r="F85" s="5"/>
      <c r="G85" s="5"/>
      <c r="H85" s="120"/>
      <c r="I85" s="12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V85" s="6"/>
      <c r="W85" s="6"/>
      <c r="X85" s="6"/>
      <c r="Z85" s="7"/>
      <c r="AA85" s="7"/>
      <c r="AB85" s="7"/>
      <c r="AC85" s="7"/>
      <c r="AD85" s="7"/>
      <c r="AF85" s="69"/>
    </row>
    <row r="86" spans="1:32" x14ac:dyDescent="0.3">
      <c r="A86" s="10">
        <v>43183</v>
      </c>
      <c r="B86" s="1" t="s">
        <v>41</v>
      </c>
      <c r="C86" s="4"/>
      <c r="D86" s="4"/>
      <c r="E86" s="4"/>
      <c r="F86" s="5"/>
      <c r="G86" s="5"/>
      <c r="H86" s="120"/>
      <c r="I86" s="12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V86" s="6"/>
      <c r="W86" s="6"/>
      <c r="X86" s="6"/>
      <c r="Z86" s="7"/>
      <c r="AA86" s="7"/>
      <c r="AB86" s="7"/>
      <c r="AC86" s="7"/>
      <c r="AD86" s="7"/>
      <c r="AF86" s="69"/>
    </row>
    <row r="87" spans="1:32" x14ac:dyDescent="0.3">
      <c r="A87" s="10">
        <v>43184</v>
      </c>
      <c r="B87" s="1" t="s">
        <v>42</v>
      </c>
      <c r="C87" s="4"/>
      <c r="D87" s="4"/>
      <c r="E87" s="4"/>
      <c r="F87" s="5"/>
      <c r="G87" s="5"/>
      <c r="H87" s="120"/>
      <c r="I87" s="12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V87" s="6"/>
      <c r="W87" s="6"/>
      <c r="X87" s="6"/>
      <c r="Z87" s="7"/>
      <c r="AA87" s="7"/>
      <c r="AB87" s="7"/>
      <c r="AC87" s="7"/>
      <c r="AD87" s="7"/>
      <c r="AF87" s="69"/>
    </row>
    <row r="88" spans="1:32" x14ac:dyDescent="0.3">
      <c r="A88" s="10">
        <v>43185</v>
      </c>
      <c r="B88" s="1" t="s">
        <v>4</v>
      </c>
      <c r="C88" s="4"/>
      <c r="D88" s="4"/>
      <c r="E88" s="4"/>
      <c r="F88" s="5"/>
      <c r="G88" s="5"/>
      <c r="H88" s="120"/>
      <c r="I88" s="12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V88" s="6"/>
      <c r="W88" s="6"/>
      <c r="X88" s="6"/>
      <c r="Z88" s="7"/>
      <c r="AA88" s="7"/>
      <c r="AB88" s="7"/>
      <c r="AC88" s="7"/>
      <c r="AD88" s="7"/>
      <c r="AF88" s="69"/>
    </row>
    <row r="89" spans="1:32" x14ac:dyDescent="0.3">
      <c r="A89" s="10">
        <v>43186</v>
      </c>
      <c r="B89" s="1" t="s">
        <v>5</v>
      </c>
      <c r="C89" s="4"/>
      <c r="D89" s="4"/>
      <c r="E89" s="4"/>
      <c r="F89" s="5"/>
      <c r="G89" s="5"/>
      <c r="H89" s="120"/>
      <c r="I89" s="12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V89" s="6"/>
      <c r="W89" s="6"/>
      <c r="X89" s="6"/>
      <c r="Z89" s="7"/>
      <c r="AA89" s="7"/>
      <c r="AB89" s="7"/>
      <c r="AC89" s="7"/>
      <c r="AD89" s="7"/>
      <c r="AF89" s="69"/>
    </row>
    <row r="90" spans="1:32" x14ac:dyDescent="0.3">
      <c r="A90" s="10">
        <v>43187</v>
      </c>
      <c r="B90" s="1" t="s">
        <v>6</v>
      </c>
      <c r="C90" s="4"/>
      <c r="D90" s="4"/>
      <c r="E90" s="4"/>
      <c r="F90" s="5"/>
      <c r="G90" s="5"/>
      <c r="H90" s="120"/>
      <c r="I90" s="12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V90" s="6"/>
      <c r="W90" s="6"/>
      <c r="X90" s="6"/>
      <c r="Z90" s="7"/>
      <c r="AA90" s="7"/>
      <c r="AB90" s="7"/>
      <c r="AC90" s="7"/>
      <c r="AD90" s="7"/>
      <c r="AF90" s="69"/>
    </row>
    <row r="91" spans="1:32" x14ac:dyDescent="0.3">
      <c r="A91" s="10">
        <v>43188</v>
      </c>
      <c r="B91" s="1" t="s">
        <v>7</v>
      </c>
      <c r="C91" s="4"/>
      <c r="D91" s="4"/>
      <c r="E91" s="4"/>
      <c r="F91" s="5"/>
      <c r="G91" s="5"/>
      <c r="H91" s="120"/>
      <c r="I91" s="12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V91" s="6"/>
      <c r="W91" s="6"/>
      <c r="X91" s="6"/>
      <c r="Z91" s="7"/>
      <c r="AA91" s="7"/>
      <c r="AB91" s="7"/>
      <c r="AC91" s="7"/>
      <c r="AD91" s="7"/>
      <c r="AF91" s="69"/>
    </row>
    <row r="92" spans="1:32" x14ac:dyDescent="0.3">
      <c r="A92" s="10">
        <v>43189</v>
      </c>
      <c r="B92" s="1" t="s">
        <v>8</v>
      </c>
      <c r="C92" s="4"/>
      <c r="D92" s="4"/>
      <c r="E92" s="4"/>
      <c r="F92" s="5"/>
      <c r="G92" s="5"/>
      <c r="H92" s="120"/>
      <c r="I92" s="12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V92" s="6"/>
      <c r="W92" s="6"/>
      <c r="X92" s="6"/>
      <c r="Z92" s="7"/>
      <c r="AA92" s="7"/>
      <c r="AB92" s="7"/>
      <c r="AC92" s="7"/>
      <c r="AD92" s="7"/>
      <c r="AF92" s="69"/>
    </row>
    <row r="93" spans="1:32" x14ac:dyDescent="0.3">
      <c r="A93" s="10">
        <v>43190</v>
      </c>
      <c r="B93" s="1" t="s">
        <v>41</v>
      </c>
      <c r="C93" s="4"/>
      <c r="D93" s="4"/>
      <c r="E93" s="4"/>
      <c r="F93" s="5"/>
      <c r="G93" s="5"/>
      <c r="H93" s="120"/>
      <c r="I93" s="12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V93" s="6"/>
      <c r="W93" s="6"/>
      <c r="X93" s="6"/>
      <c r="Z93" s="7"/>
      <c r="AA93" s="7"/>
      <c r="AB93" s="7"/>
      <c r="AC93" s="7"/>
      <c r="AD93" s="7"/>
      <c r="AF93" s="69"/>
    </row>
    <row r="94" spans="1:32" x14ac:dyDescent="0.3">
      <c r="A94" s="10">
        <v>43191</v>
      </c>
      <c r="B94" s="1" t="s">
        <v>42</v>
      </c>
      <c r="C94" s="4"/>
      <c r="D94" s="4"/>
      <c r="E94" s="4"/>
      <c r="F94" s="5"/>
      <c r="G94" s="5"/>
      <c r="H94" s="120"/>
      <c r="I94" s="12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V94" s="6"/>
      <c r="W94" s="6"/>
      <c r="X94" s="6"/>
      <c r="Z94" s="7"/>
      <c r="AA94" s="7"/>
      <c r="AB94" s="7"/>
      <c r="AC94" s="7"/>
      <c r="AD94" s="7"/>
      <c r="AF94" s="69"/>
    </row>
    <row r="95" spans="1:32" x14ac:dyDescent="0.3">
      <c r="A95" s="10">
        <v>43192</v>
      </c>
      <c r="B95" s="1" t="s">
        <v>4</v>
      </c>
      <c r="C95" s="4"/>
      <c r="D95" s="4"/>
      <c r="E95" s="4"/>
      <c r="F95" s="5"/>
      <c r="G95" s="5"/>
      <c r="H95" s="120"/>
      <c r="I95" s="12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V95" s="6"/>
      <c r="W95" s="6"/>
      <c r="X95" s="6"/>
      <c r="Z95" s="7"/>
      <c r="AA95" s="7"/>
      <c r="AB95" s="7"/>
      <c r="AC95" s="7"/>
      <c r="AD95" s="7"/>
      <c r="AF95" s="69"/>
    </row>
    <row r="96" spans="1:32" x14ac:dyDescent="0.3">
      <c r="A96" s="10">
        <v>43193</v>
      </c>
      <c r="B96" s="1" t="s">
        <v>5</v>
      </c>
      <c r="C96" s="4"/>
      <c r="D96" s="4"/>
      <c r="E96" s="4"/>
      <c r="F96" s="5"/>
      <c r="G96" s="5"/>
      <c r="H96" s="120"/>
      <c r="I96" s="12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V96" s="6"/>
      <c r="W96" s="6"/>
      <c r="X96" s="6"/>
      <c r="Z96" s="7"/>
      <c r="AA96" s="7"/>
      <c r="AB96" s="7"/>
      <c r="AC96" s="7"/>
      <c r="AD96" s="7"/>
      <c r="AF96" s="69"/>
    </row>
    <row r="97" spans="1:32" x14ac:dyDescent="0.3">
      <c r="A97" s="10">
        <v>43194</v>
      </c>
      <c r="B97" s="1" t="s">
        <v>6</v>
      </c>
      <c r="C97" s="4"/>
      <c r="D97" s="4"/>
      <c r="E97" s="4"/>
      <c r="F97" s="5"/>
      <c r="G97" s="5"/>
      <c r="H97" s="120"/>
      <c r="I97" s="12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V97" s="6"/>
      <c r="W97" s="6"/>
      <c r="X97" s="6"/>
      <c r="Z97" s="7"/>
      <c r="AA97" s="7"/>
      <c r="AB97" s="7"/>
      <c r="AC97" s="7"/>
      <c r="AD97" s="7"/>
      <c r="AF97" s="69"/>
    </row>
    <row r="98" spans="1:32" x14ac:dyDescent="0.3">
      <c r="A98" s="10">
        <v>43195</v>
      </c>
      <c r="B98" s="1" t="s">
        <v>7</v>
      </c>
      <c r="C98" s="4"/>
      <c r="D98" s="4"/>
      <c r="E98" s="4"/>
      <c r="F98" s="5"/>
      <c r="G98" s="5"/>
      <c r="H98" s="120"/>
      <c r="I98" s="12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V98" s="6"/>
      <c r="W98" s="6"/>
      <c r="X98" s="6"/>
      <c r="Z98" s="7"/>
      <c r="AA98" s="7"/>
      <c r="AB98" s="7"/>
      <c r="AC98" s="7"/>
      <c r="AD98" s="7"/>
      <c r="AF98" s="69"/>
    </row>
    <row r="99" spans="1:32" x14ac:dyDescent="0.3">
      <c r="A99" s="10">
        <v>43196</v>
      </c>
      <c r="B99" s="1" t="s">
        <v>8</v>
      </c>
      <c r="C99" s="4"/>
      <c r="D99" s="4"/>
      <c r="E99" s="4"/>
      <c r="F99" s="5"/>
      <c r="G99" s="5"/>
      <c r="H99" s="120"/>
      <c r="I99" s="12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V99" s="6"/>
      <c r="W99" s="6"/>
      <c r="X99" s="6"/>
      <c r="Z99" s="7"/>
      <c r="AA99" s="7"/>
      <c r="AB99" s="7"/>
      <c r="AC99" s="7"/>
      <c r="AD99" s="7"/>
      <c r="AF99" s="69"/>
    </row>
    <row r="100" spans="1:32" x14ac:dyDescent="0.3">
      <c r="A100" s="10">
        <v>43197</v>
      </c>
      <c r="B100" s="1" t="s">
        <v>41</v>
      </c>
      <c r="C100" s="4"/>
      <c r="D100" s="4"/>
      <c r="E100" s="4"/>
      <c r="F100" s="5"/>
      <c r="G100" s="5"/>
      <c r="H100" s="120"/>
      <c r="I100" s="12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V100" s="6"/>
      <c r="W100" s="6"/>
      <c r="X100" s="6"/>
      <c r="Z100" s="7"/>
      <c r="AA100" s="7"/>
      <c r="AB100" s="7"/>
      <c r="AC100" s="7"/>
      <c r="AD100" s="7"/>
      <c r="AF100" s="69"/>
    </row>
    <row r="101" spans="1:32" x14ac:dyDescent="0.3">
      <c r="A101" s="10">
        <v>43198</v>
      </c>
      <c r="B101" s="1" t="s">
        <v>42</v>
      </c>
      <c r="C101" s="4"/>
      <c r="D101" s="4"/>
      <c r="E101" s="4"/>
      <c r="F101" s="5"/>
      <c r="G101" s="5"/>
      <c r="H101" s="120"/>
      <c r="I101" s="12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V101" s="6"/>
      <c r="W101" s="6"/>
      <c r="X101" s="6"/>
      <c r="Z101" s="7"/>
      <c r="AA101" s="7"/>
      <c r="AB101" s="7"/>
      <c r="AC101" s="7"/>
      <c r="AD101" s="7"/>
      <c r="AF101" s="69"/>
    </row>
    <row r="102" spans="1:32" x14ac:dyDescent="0.3">
      <c r="A102" s="10">
        <v>43199</v>
      </c>
      <c r="B102" s="1" t="s">
        <v>4</v>
      </c>
      <c r="C102" s="4"/>
      <c r="D102" s="4"/>
      <c r="E102" s="4"/>
      <c r="F102" s="5"/>
      <c r="G102" s="5"/>
      <c r="H102" s="120"/>
      <c r="I102" s="12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V102" s="6"/>
      <c r="W102" s="6"/>
      <c r="X102" s="6"/>
      <c r="Z102" s="7"/>
      <c r="AA102" s="7"/>
      <c r="AB102" s="7"/>
      <c r="AC102" s="7"/>
      <c r="AD102" s="7"/>
      <c r="AF102" s="69"/>
    </row>
    <row r="103" spans="1:32" x14ac:dyDescent="0.3">
      <c r="A103" s="10">
        <v>43200</v>
      </c>
      <c r="B103" s="1" t="s">
        <v>5</v>
      </c>
      <c r="C103" s="4"/>
      <c r="D103" s="4"/>
      <c r="E103" s="4"/>
      <c r="F103" s="5"/>
      <c r="G103" s="5"/>
      <c r="H103" s="120"/>
      <c r="I103" s="12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V103" s="6"/>
      <c r="W103" s="6"/>
      <c r="X103" s="6"/>
      <c r="Z103" s="7"/>
      <c r="AA103" s="7"/>
      <c r="AB103" s="7"/>
      <c r="AC103" s="7"/>
      <c r="AD103" s="7"/>
      <c r="AF103" s="69"/>
    </row>
    <row r="104" spans="1:32" x14ac:dyDescent="0.3">
      <c r="A104" s="10">
        <v>43201</v>
      </c>
      <c r="B104" s="1" t="s">
        <v>6</v>
      </c>
      <c r="C104" s="4"/>
      <c r="D104" s="4"/>
      <c r="E104" s="4"/>
      <c r="F104" s="5"/>
      <c r="G104" s="5"/>
      <c r="H104" s="120"/>
      <c r="I104" s="12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V104" s="6"/>
      <c r="W104" s="6"/>
      <c r="X104" s="6"/>
      <c r="Z104" s="7"/>
      <c r="AA104" s="7"/>
      <c r="AB104" s="7"/>
      <c r="AC104" s="7"/>
      <c r="AD104" s="7"/>
      <c r="AF104" s="69"/>
    </row>
    <row r="105" spans="1:32" x14ac:dyDescent="0.3">
      <c r="A105" s="10">
        <v>43202</v>
      </c>
      <c r="B105" s="1" t="s">
        <v>7</v>
      </c>
      <c r="C105" s="4"/>
      <c r="D105" s="4"/>
      <c r="E105" s="4"/>
      <c r="F105" s="5"/>
      <c r="G105" s="5"/>
      <c r="H105" s="120"/>
      <c r="I105" s="12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V105" s="6"/>
      <c r="W105" s="6"/>
      <c r="X105" s="6"/>
      <c r="Z105" s="7"/>
      <c r="AA105" s="7"/>
      <c r="AB105" s="7"/>
      <c r="AC105" s="7"/>
      <c r="AD105" s="7"/>
      <c r="AF105" s="69"/>
    </row>
    <row r="106" spans="1:32" x14ac:dyDescent="0.3">
      <c r="A106" s="10">
        <v>43203</v>
      </c>
      <c r="B106" s="1" t="s">
        <v>8</v>
      </c>
      <c r="C106" s="4"/>
      <c r="D106" s="4"/>
      <c r="E106" s="4"/>
      <c r="F106" s="5"/>
      <c r="G106" s="5"/>
      <c r="H106" s="120"/>
      <c r="I106" s="12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V106" s="6"/>
      <c r="W106" s="6"/>
      <c r="X106" s="6"/>
      <c r="Z106" s="7"/>
      <c r="AA106" s="7"/>
      <c r="AB106" s="7"/>
      <c r="AC106" s="7"/>
      <c r="AD106" s="7"/>
      <c r="AF106" s="69"/>
    </row>
    <row r="107" spans="1:32" x14ac:dyDescent="0.3">
      <c r="A107" s="10">
        <v>43204</v>
      </c>
      <c r="B107" s="1" t="s">
        <v>41</v>
      </c>
      <c r="C107" s="4"/>
      <c r="D107" s="4"/>
      <c r="E107" s="4"/>
      <c r="F107" s="5"/>
      <c r="G107" s="5"/>
      <c r="H107" s="120"/>
      <c r="I107" s="12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V107" s="6"/>
      <c r="W107" s="6"/>
      <c r="X107" s="6"/>
      <c r="Z107" s="7"/>
      <c r="AA107" s="7"/>
      <c r="AB107" s="7"/>
      <c r="AC107" s="7"/>
      <c r="AD107" s="7"/>
      <c r="AF107" s="69"/>
    </row>
    <row r="108" spans="1:32" x14ac:dyDescent="0.3">
      <c r="A108" s="10">
        <v>43205</v>
      </c>
      <c r="B108" s="1" t="s">
        <v>42</v>
      </c>
      <c r="C108" s="4"/>
      <c r="D108" s="4"/>
      <c r="E108" s="4"/>
      <c r="F108" s="5"/>
      <c r="G108" s="5"/>
      <c r="H108" s="120"/>
      <c r="I108" s="12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V108" s="6"/>
      <c r="W108" s="6"/>
      <c r="X108" s="6"/>
      <c r="Z108" s="7"/>
      <c r="AA108" s="7"/>
      <c r="AB108" s="7"/>
      <c r="AC108" s="7"/>
      <c r="AD108" s="7"/>
      <c r="AF108" s="69"/>
    </row>
    <row r="109" spans="1:32" x14ac:dyDescent="0.3">
      <c r="A109" s="10">
        <v>43206</v>
      </c>
      <c r="B109" s="1" t="s">
        <v>4</v>
      </c>
      <c r="C109" s="4"/>
      <c r="D109" s="4"/>
      <c r="E109" s="4"/>
      <c r="F109" s="5"/>
      <c r="G109" s="5"/>
      <c r="H109" s="120"/>
      <c r="I109" s="12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V109" s="6"/>
      <c r="W109" s="6"/>
      <c r="X109" s="6"/>
      <c r="Z109" s="7"/>
      <c r="AA109" s="7"/>
      <c r="AB109" s="7"/>
      <c r="AC109" s="7"/>
      <c r="AD109" s="7"/>
      <c r="AF109" s="69"/>
    </row>
    <row r="110" spans="1:32" x14ac:dyDescent="0.3">
      <c r="A110" s="10">
        <v>43207</v>
      </c>
      <c r="B110" s="1" t="s">
        <v>5</v>
      </c>
      <c r="C110" s="4"/>
      <c r="D110" s="4"/>
      <c r="E110" s="4"/>
      <c r="F110" s="5"/>
      <c r="G110" s="5"/>
      <c r="H110" s="120"/>
      <c r="I110" s="12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V110" s="6"/>
      <c r="W110" s="6"/>
      <c r="X110" s="6"/>
      <c r="Z110" s="7"/>
      <c r="AA110" s="7"/>
      <c r="AB110" s="7"/>
      <c r="AC110" s="7"/>
      <c r="AD110" s="7"/>
      <c r="AF110" s="69"/>
    </row>
    <row r="111" spans="1:32" x14ac:dyDescent="0.3">
      <c r="A111" s="10">
        <v>43208</v>
      </c>
      <c r="B111" s="1" t="s">
        <v>6</v>
      </c>
      <c r="C111" s="4"/>
      <c r="D111" s="4"/>
      <c r="E111" s="4"/>
      <c r="F111" s="5"/>
      <c r="G111" s="5"/>
      <c r="H111" s="120"/>
      <c r="I111" s="12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V111" s="6"/>
      <c r="W111" s="6"/>
      <c r="X111" s="6"/>
      <c r="Z111" s="7"/>
      <c r="AA111" s="7"/>
      <c r="AB111" s="7"/>
      <c r="AC111" s="7"/>
      <c r="AD111" s="7"/>
      <c r="AF111" s="69"/>
    </row>
    <row r="112" spans="1:32" x14ac:dyDescent="0.3">
      <c r="A112" s="10">
        <v>43209</v>
      </c>
      <c r="B112" s="1" t="s">
        <v>7</v>
      </c>
      <c r="C112" s="4"/>
      <c r="D112" s="4"/>
      <c r="E112" s="4"/>
      <c r="F112" s="5"/>
      <c r="G112" s="5"/>
      <c r="H112" s="120"/>
      <c r="I112" s="12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V112" s="6"/>
      <c r="W112" s="6"/>
      <c r="X112" s="6"/>
      <c r="Z112" s="7"/>
      <c r="AA112" s="7"/>
      <c r="AB112" s="7"/>
      <c r="AC112" s="7"/>
      <c r="AD112" s="7"/>
      <c r="AF112" s="69"/>
    </row>
    <row r="113" spans="1:32" x14ac:dyDescent="0.3">
      <c r="A113" s="10">
        <v>43210</v>
      </c>
      <c r="B113" s="1" t="s">
        <v>8</v>
      </c>
      <c r="C113" s="4"/>
      <c r="D113" s="4"/>
      <c r="E113" s="4"/>
      <c r="F113" s="5"/>
      <c r="G113" s="5"/>
      <c r="H113" s="120"/>
      <c r="I113" s="12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V113" s="6"/>
      <c r="W113" s="6"/>
      <c r="X113" s="6"/>
      <c r="Z113" s="7"/>
      <c r="AA113" s="7"/>
      <c r="AB113" s="7"/>
      <c r="AC113" s="7"/>
      <c r="AD113" s="7"/>
      <c r="AF113" s="69"/>
    </row>
    <row r="114" spans="1:32" x14ac:dyDescent="0.3">
      <c r="A114" s="10">
        <v>43211</v>
      </c>
      <c r="B114" s="1" t="s">
        <v>41</v>
      </c>
      <c r="C114" s="4"/>
      <c r="D114" s="4"/>
      <c r="E114" s="4"/>
      <c r="F114" s="5"/>
      <c r="G114" s="5"/>
      <c r="H114" s="120"/>
      <c r="I114" s="12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V114" s="6"/>
      <c r="W114" s="6"/>
      <c r="X114" s="6"/>
      <c r="Z114" s="7"/>
      <c r="AA114" s="7"/>
      <c r="AB114" s="7"/>
      <c r="AC114" s="7"/>
      <c r="AD114" s="7"/>
      <c r="AF114" s="69"/>
    </row>
    <row r="115" spans="1:32" x14ac:dyDescent="0.3">
      <c r="A115" s="10">
        <v>43212</v>
      </c>
      <c r="B115" s="1" t="s">
        <v>42</v>
      </c>
      <c r="C115" s="4"/>
      <c r="D115" s="4"/>
      <c r="E115" s="4"/>
      <c r="F115" s="5"/>
      <c r="G115" s="5"/>
      <c r="H115" s="120"/>
      <c r="I115" s="12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V115" s="6"/>
      <c r="W115" s="6"/>
      <c r="X115" s="6"/>
      <c r="Z115" s="7"/>
      <c r="AA115" s="7"/>
      <c r="AB115" s="7"/>
      <c r="AC115" s="7"/>
      <c r="AD115" s="7"/>
      <c r="AF115" s="69"/>
    </row>
    <row r="116" spans="1:32" x14ac:dyDescent="0.3">
      <c r="A116" s="10">
        <v>43213</v>
      </c>
      <c r="B116" s="1" t="s">
        <v>4</v>
      </c>
      <c r="C116" s="4"/>
      <c r="D116" s="4"/>
      <c r="E116" s="4"/>
      <c r="F116" s="5"/>
      <c r="G116" s="5"/>
      <c r="H116" s="120"/>
      <c r="I116" s="12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V116" s="6"/>
      <c r="W116" s="6"/>
      <c r="X116" s="6"/>
      <c r="Z116" s="7"/>
      <c r="AA116" s="7"/>
      <c r="AB116" s="7"/>
      <c r="AC116" s="7"/>
      <c r="AD116" s="7"/>
      <c r="AF116" s="69"/>
    </row>
    <row r="117" spans="1:32" x14ac:dyDescent="0.3">
      <c r="A117" s="10">
        <v>43214</v>
      </c>
      <c r="B117" s="1" t="s">
        <v>5</v>
      </c>
      <c r="C117" s="4"/>
      <c r="D117" s="4"/>
      <c r="E117" s="4"/>
      <c r="F117" s="5"/>
      <c r="G117" s="5"/>
      <c r="H117" s="120"/>
      <c r="I117" s="12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V117" s="6"/>
      <c r="W117" s="6"/>
      <c r="X117" s="6"/>
      <c r="Z117" s="7"/>
      <c r="AA117" s="7"/>
      <c r="AB117" s="7"/>
      <c r="AC117" s="7"/>
      <c r="AD117" s="7"/>
      <c r="AF117" s="69"/>
    </row>
    <row r="118" spans="1:32" x14ac:dyDescent="0.3">
      <c r="A118" s="10">
        <v>43215</v>
      </c>
      <c r="B118" s="1" t="s">
        <v>6</v>
      </c>
      <c r="C118" s="4"/>
      <c r="D118" s="4"/>
      <c r="E118" s="4"/>
      <c r="F118" s="5"/>
      <c r="G118" s="5"/>
      <c r="H118" s="120"/>
      <c r="I118" s="12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V118" s="6"/>
      <c r="W118" s="6"/>
      <c r="X118" s="6"/>
      <c r="Z118" s="7"/>
      <c r="AA118" s="7"/>
      <c r="AB118" s="7"/>
      <c r="AC118" s="7"/>
      <c r="AD118" s="7"/>
      <c r="AF118" s="69"/>
    </row>
    <row r="119" spans="1:32" x14ac:dyDescent="0.3">
      <c r="A119" s="10">
        <v>43216</v>
      </c>
      <c r="B119" s="1" t="s">
        <v>7</v>
      </c>
      <c r="C119" s="4"/>
      <c r="D119" s="4"/>
      <c r="E119" s="4"/>
      <c r="F119" s="5"/>
      <c r="G119" s="5"/>
      <c r="H119" s="120"/>
      <c r="I119" s="12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V119" s="6"/>
      <c r="W119" s="6"/>
      <c r="X119" s="6"/>
      <c r="Z119" s="7"/>
      <c r="AA119" s="7"/>
      <c r="AB119" s="7"/>
      <c r="AC119" s="7"/>
      <c r="AD119" s="7"/>
      <c r="AF119" s="69"/>
    </row>
    <row r="120" spans="1:32" x14ac:dyDescent="0.3">
      <c r="A120" s="10">
        <v>43217</v>
      </c>
      <c r="B120" s="1" t="s">
        <v>8</v>
      </c>
      <c r="C120" s="4"/>
      <c r="D120" s="4"/>
      <c r="E120" s="4"/>
      <c r="F120" s="5"/>
      <c r="G120" s="5"/>
      <c r="H120" s="120"/>
      <c r="I120" s="12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V120" s="6"/>
      <c r="W120" s="6"/>
      <c r="X120" s="6"/>
      <c r="Z120" s="7"/>
      <c r="AA120" s="7"/>
      <c r="AB120" s="7"/>
      <c r="AC120" s="7"/>
      <c r="AD120" s="7"/>
      <c r="AF120" s="69"/>
    </row>
    <row r="121" spans="1:32" x14ac:dyDescent="0.3">
      <c r="A121" s="10">
        <v>43218</v>
      </c>
      <c r="B121" s="1" t="s">
        <v>41</v>
      </c>
      <c r="C121" s="4"/>
      <c r="D121" s="4"/>
      <c r="E121" s="4"/>
      <c r="F121" s="5"/>
      <c r="G121" s="5"/>
      <c r="H121" s="120"/>
      <c r="I121" s="12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V121" s="6"/>
      <c r="W121" s="6"/>
      <c r="X121" s="6"/>
      <c r="Z121" s="7"/>
      <c r="AA121" s="7"/>
      <c r="AB121" s="7"/>
      <c r="AC121" s="7"/>
      <c r="AD121" s="7"/>
      <c r="AF121" s="69"/>
    </row>
    <row r="122" spans="1:32" x14ac:dyDescent="0.3">
      <c r="A122" s="10">
        <v>43219</v>
      </c>
      <c r="B122" s="1" t="s">
        <v>42</v>
      </c>
      <c r="C122" s="4"/>
      <c r="D122" s="4"/>
      <c r="E122" s="4"/>
      <c r="F122" s="5"/>
      <c r="G122" s="5"/>
      <c r="H122" s="120"/>
      <c r="I122" s="12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V122" s="6"/>
      <c r="W122" s="6"/>
      <c r="X122" s="6"/>
      <c r="Z122" s="7"/>
      <c r="AA122" s="7"/>
      <c r="AB122" s="7"/>
      <c r="AC122" s="7"/>
      <c r="AD122" s="7"/>
      <c r="AF122" s="69"/>
    </row>
    <row r="123" spans="1:32" x14ac:dyDescent="0.3">
      <c r="A123" s="10">
        <v>43220</v>
      </c>
      <c r="B123" s="1" t="s">
        <v>4</v>
      </c>
      <c r="C123" s="4"/>
      <c r="D123" s="4"/>
      <c r="E123" s="4"/>
      <c r="F123" s="5"/>
      <c r="G123" s="5"/>
      <c r="H123" s="120"/>
      <c r="I123" s="12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V123" s="6"/>
      <c r="W123" s="6"/>
      <c r="X123" s="6"/>
      <c r="Z123" s="7"/>
      <c r="AA123" s="7"/>
      <c r="AB123" s="7"/>
      <c r="AC123" s="7"/>
      <c r="AD123" s="7"/>
      <c r="AF123" s="69"/>
    </row>
    <row r="124" spans="1:32" x14ac:dyDescent="0.3">
      <c r="A124" s="10">
        <v>43221</v>
      </c>
      <c r="B124" s="1" t="s">
        <v>5</v>
      </c>
      <c r="C124" s="4"/>
      <c r="D124" s="4"/>
      <c r="E124" s="4"/>
      <c r="F124" s="5"/>
      <c r="G124" s="5"/>
      <c r="H124" s="120"/>
      <c r="I124" s="12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V124" s="6"/>
      <c r="W124" s="6"/>
      <c r="X124" s="6"/>
      <c r="Z124" s="7"/>
      <c r="AA124" s="7"/>
      <c r="AB124" s="7"/>
      <c r="AC124" s="7"/>
      <c r="AD124" s="7"/>
      <c r="AF124" s="69"/>
    </row>
    <row r="125" spans="1:32" x14ac:dyDescent="0.3">
      <c r="A125" s="10">
        <v>43222</v>
      </c>
      <c r="B125" s="1" t="s">
        <v>6</v>
      </c>
      <c r="C125" s="4"/>
      <c r="D125" s="4"/>
      <c r="E125" s="4"/>
      <c r="F125" s="5"/>
      <c r="G125" s="5"/>
      <c r="H125" s="120"/>
      <c r="I125" s="12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V125" s="6"/>
      <c r="W125" s="6"/>
      <c r="X125" s="6"/>
      <c r="Z125" s="7"/>
      <c r="AA125" s="7"/>
      <c r="AB125" s="7"/>
      <c r="AC125" s="7"/>
      <c r="AD125" s="7"/>
      <c r="AF125" s="69"/>
    </row>
    <row r="126" spans="1:32" x14ac:dyDescent="0.3">
      <c r="A126" s="10">
        <v>43223</v>
      </c>
      <c r="B126" s="1" t="s">
        <v>7</v>
      </c>
      <c r="C126" s="4"/>
      <c r="D126" s="4"/>
      <c r="E126" s="4"/>
      <c r="F126" s="5"/>
      <c r="G126" s="5"/>
      <c r="H126" s="120"/>
      <c r="I126" s="12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V126" s="6"/>
      <c r="W126" s="6"/>
      <c r="X126" s="6"/>
      <c r="Z126" s="7"/>
      <c r="AA126" s="7"/>
      <c r="AB126" s="7"/>
      <c r="AC126" s="7"/>
      <c r="AD126" s="7"/>
      <c r="AF126" s="69"/>
    </row>
    <row r="127" spans="1:32" x14ac:dyDescent="0.3">
      <c r="A127" s="10">
        <v>43224</v>
      </c>
      <c r="B127" s="1" t="s">
        <v>8</v>
      </c>
      <c r="C127" s="4"/>
      <c r="D127" s="4"/>
      <c r="E127" s="4"/>
      <c r="F127" s="5"/>
      <c r="G127" s="5"/>
      <c r="H127" s="120"/>
      <c r="I127" s="12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V127" s="6"/>
      <c r="W127" s="6"/>
      <c r="X127" s="6"/>
      <c r="Z127" s="7"/>
      <c r="AA127" s="7"/>
      <c r="AB127" s="7"/>
      <c r="AC127" s="7"/>
      <c r="AD127" s="7"/>
      <c r="AF127" s="69"/>
    </row>
    <row r="128" spans="1:32" x14ac:dyDescent="0.3">
      <c r="A128" s="10">
        <v>43225</v>
      </c>
      <c r="B128" s="1" t="s">
        <v>41</v>
      </c>
      <c r="C128" s="4"/>
      <c r="D128" s="4"/>
      <c r="E128" s="4"/>
      <c r="F128" s="5"/>
      <c r="G128" s="5"/>
      <c r="H128" s="120"/>
      <c r="I128" s="12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V128" s="6"/>
      <c r="W128" s="6"/>
      <c r="X128" s="6"/>
      <c r="Z128" s="7"/>
      <c r="AA128" s="7"/>
      <c r="AB128" s="7"/>
      <c r="AC128" s="7"/>
      <c r="AD128" s="7"/>
      <c r="AF128" s="69"/>
    </row>
    <row r="129" spans="1:32" x14ac:dyDescent="0.3">
      <c r="A129" s="10">
        <v>43226</v>
      </c>
      <c r="B129" s="1" t="s">
        <v>42</v>
      </c>
      <c r="C129" s="4"/>
      <c r="D129" s="4"/>
      <c r="E129" s="4"/>
      <c r="F129" s="5"/>
      <c r="G129" s="5"/>
      <c r="H129" s="120"/>
      <c r="I129" s="12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V129" s="6"/>
      <c r="W129" s="6"/>
      <c r="X129" s="6"/>
      <c r="Z129" s="7"/>
      <c r="AA129" s="7"/>
      <c r="AB129" s="7"/>
      <c r="AC129" s="7"/>
      <c r="AD129" s="7"/>
      <c r="AF129" s="69"/>
    </row>
    <row r="130" spans="1:32" x14ac:dyDescent="0.3">
      <c r="A130" s="10">
        <v>43227</v>
      </c>
      <c r="B130" s="1" t="s">
        <v>4</v>
      </c>
      <c r="C130" s="4"/>
      <c r="D130" s="4"/>
      <c r="E130" s="4"/>
      <c r="F130" s="5"/>
      <c r="G130" s="5"/>
      <c r="H130" s="120"/>
      <c r="I130" s="12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V130" s="6"/>
      <c r="W130" s="6"/>
      <c r="X130" s="6"/>
      <c r="Z130" s="7"/>
      <c r="AA130" s="7"/>
      <c r="AB130" s="7"/>
      <c r="AC130" s="7"/>
      <c r="AD130" s="7"/>
      <c r="AF130" s="69"/>
    </row>
    <row r="131" spans="1:32" x14ac:dyDescent="0.3">
      <c r="A131" s="10">
        <v>43228</v>
      </c>
      <c r="B131" s="1" t="s">
        <v>5</v>
      </c>
      <c r="C131" s="4"/>
      <c r="D131" s="4"/>
      <c r="E131" s="4"/>
      <c r="F131" s="5"/>
      <c r="G131" s="5"/>
      <c r="H131" s="120"/>
      <c r="I131" s="12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V131" s="6"/>
      <c r="W131" s="6"/>
      <c r="X131" s="6"/>
      <c r="Z131" s="7"/>
      <c r="AA131" s="7"/>
      <c r="AB131" s="7"/>
      <c r="AC131" s="7"/>
      <c r="AD131" s="7"/>
      <c r="AF131" s="69"/>
    </row>
    <row r="132" spans="1:32" x14ac:dyDescent="0.3">
      <c r="A132" s="10">
        <v>43229</v>
      </c>
      <c r="B132" s="1" t="s">
        <v>6</v>
      </c>
      <c r="C132" s="4"/>
      <c r="D132" s="4"/>
      <c r="E132" s="4"/>
      <c r="F132" s="5"/>
      <c r="G132" s="5"/>
      <c r="H132" s="120"/>
      <c r="I132" s="12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V132" s="6"/>
      <c r="W132" s="6"/>
      <c r="X132" s="6"/>
      <c r="Z132" s="7"/>
      <c r="AA132" s="7"/>
      <c r="AB132" s="7"/>
      <c r="AC132" s="7"/>
      <c r="AD132" s="7"/>
      <c r="AF132" s="69"/>
    </row>
    <row r="133" spans="1:32" x14ac:dyDescent="0.3">
      <c r="A133" s="10">
        <v>43230</v>
      </c>
      <c r="B133" s="1" t="s">
        <v>7</v>
      </c>
      <c r="C133" s="4"/>
      <c r="D133" s="4"/>
      <c r="E133" s="4"/>
      <c r="F133" s="5"/>
      <c r="G133" s="5"/>
      <c r="H133" s="120"/>
      <c r="I133" s="12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V133" s="6"/>
      <c r="W133" s="6"/>
      <c r="X133" s="6"/>
      <c r="Z133" s="7"/>
      <c r="AA133" s="7"/>
      <c r="AB133" s="7"/>
      <c r="AC133" s="7"/>
      <c r="AD133" s="7"/>
      <c r="AF133" s="69"/>
    </row>
    <row r="134" spans="1:32" x14ac:dyDescent="0.3">
      <c r="A134" s="10">
        <v>43231</v>
      </c>
      <c r="B134" s="1" t="s">
        <v>8</v>
      </c>
      <c r="C134" s="4"/>
      <c r="D134" s="4"/>
      <c r="E134" s="4"/>
      <c r="F134" s="5"/>
      <c r="G134" s="5"/>
      <c r="H134" s="120"/>
      <c r="I134" s="12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V134" s="6"/>
      <c r="W134" s="6"/>
      <c r="X134" s="6"/>
      <c r="Z134" s="7"/>
      <c r="AA134" s="7"/>
      <c r="AB134" s="7"/>
      <c r="AC134" s="7"/>
      <c r="AD134" s="7"/>
      <c r="AF134" s="69"/>
    </row>
    <row r="135" spans="1:32" x14ac:dyDescent="0.3">
      <c r="A135" s="10">
        <v>43232</v>
      </c>
      <c r="B135" s="1" t="s">
        <v>41</v>
      </c>
      <c r="C135" s="4"/>
      <c r="D135" s="4"/>
      <c r="E135" s="4"/>
      <c r="F135" s="5"/>
      <c r="G135" s="5"/>
      <c r="H135" s="120"/>
      <c r="I135" s="12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V135" s="6"/>
      <c r="W135" s="6"/>
      <c r="X135" s="6"/>
      <c r="Z135" s="7"/>
      <c r="AA135" s="7"/>
      <c r="AB135" s="7"/>
      <c r="AC135" s="7"/>
      <c r="AD135" s="7"/>
      <c r="AF135" s="69"/>
    </row>
    <row r="136" spans="1:32" x14ac:dyDescent="0.3">
      <c r="A136" s="10">
        <v>43233</v>
      </c>
      <c r="B136" s="1" t="s">
        <v>42</v>
      </c>
      <c r="C136" s="4"/>
      <c r="D136" s="4"/>
      <c r="E136" s="4"/>
      <c r="F136" s="5"/>
      <c r="G136" s="5"/>
      <c r="H136" s="120"/>
      <c r="I136" s="12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V136" s="6"/>
      <c r="W136" s="6"/>
      <c r="X136" s="6"/>
      <c r="Z136" s="7"/>
      <c r="AA136" s="7"/>
      <c r="AB136" s="7"/>
      <c r="AC136" s="7"/>
      <c r="AD136" s="7"/>
      <c r="AF136" s="69"/>
    </row>
    <row r="137" spans="1:32" x14ac:dyDescent="0.3">
      <c r="A137" s="10">
        <v>43234</v>
      </c>
      <c r="B137" s="1" t="s">
        <v>4</v>
      </c>
      <c r="C137" s="4"/>
      <c r="D137" s="4"/>
      <c r="E137" s="4"/>
      <c r="F137" s="5"/>
      <c r="G137" s="5"/>
      <c r="H137" s="120"/>
      <c r="I137" s="12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V137" s="6"/>
      <c r="W137" s="6"/>
      <c r="X137" s="6"/>
      <c r="Z137" s="7"/>
      <c r="AA137" s="7"/>
      <c r="AB137" s="7"/>
      <c r="AC137" s="7"/>
      <c r="AD137" s="7"/>
      <c r="AF137" s="69"/>
    </row>
    <row r="138" spans="1:32" x14ac:dyDescent="0.3">
      <c r="A138" s="10">
        <v>43235</v>
      </c>
      <c r="B138" s="1" t="s">
        <v>5</v>
      </c>
      <c r="C138" s="4"/>
      <c r="D138" s="4"/>
      <c r="E138" s="4"/>
      <c r="F138" s="5"/>
      <c r="G138" s="5"/>
      <c r="H138" s="120"/>
      <c r="I138" s="12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V138" s="6"/>
      <c r="W138" s="6"/>
      <c r="X138" s="6"/>
      <c r="Z138" s="7"/>
      <c r="AA138" s="7"/>
      <c r="AB138" s="7"/>
      <c r="AC138" s="7"/>
      <c r="AD138" s="7"/>
      <c r="AF138" s="69"/>
    </row>
    <row r="139" spans="1:32" x14ac:dyDescent="0.3">
      <c r="A139" s="10">
        <v>43236</v>
      </c>
      <c r="B139" s="1" t="s">
        <v>6</v>
      </c>
      <c r="C139" s="4"/>
      <c r="D139" s="4"/>
      <c r="E139" s="4"/>
      <c r="F139" s="5"/>
      <c r="G139" s="5"/>
      <c r="H139" s="120"/>
      <c r="I139" s="12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V139" s="6"/>
      <c r="W139" s="6"/>
      <c r="X139" s="6"/>
      <c r="Z139" s="7"/>
      <c r="AA139" s="7"/>
      <c r="AB139" s="7"/>
      <c r="AC139" s="7"/>
      <c r="AD139" s="7"/>
      <c r="AF139" s="69"/>
    </row>
    <row r="140" spans="1:32" x14ac:dyDescent="0.3">
      <c r="A140" s="10">
        <v>43237</v>
      </c>
      <c r="B140" s="1" t="s">
        <v>7</v>
      </c>
      <c r="C140" s="4"/>
      <c r="D140" s="4"/>
      <c r="E140" s="4"/>
      <c r="F140" s="5"/>
      <c r="G140" s="5"/>
      <c r="H140" s="120"/>
      <c r="I140" s="12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V140" s="6"/>
      <c r="W140" s="6"/>
      <c r="X140" s="6"/>
      <c r="Z140" s="7"/>
      <c r="AA140" s="7"/>
      <c r="AB140" s="7"/>
      <c r="AC140" s="7"/>
      <c r="AD140" s="7"/>
      <c r="AF140" s="69"/>
    </row>
    <row r="141" spans="1:32" x14ac:dyDescent="0.3">
      <c r="A141" s="10">
        <v>43238</v>
      </c>
      <c r="B141" s="1" t="s">
        <v>8</v>
      </c>
      <c r="C141" s="4"/>
      <c r="D141" s="4"/>
      <c r="E141" s="4"/>
      <c r="F141" s="5"/>
      <c r="G141" s="5"/>
      <c r="H141" s="120"/>
      <c r="I141" s="12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V141" s="6"/>
      <c r="W141" s="6"/>
      <c r="X141" s="6"/>
      <c r="Z141" s="7"/>
      <c r="AA141" s="7"/>
      <c r="AB141" s="7"/>
      <c r="AC141" s="7"/>
      <c r="AD141" s="7"/>
      <c r="AF141" s="69"/>
    </row>
    <row r="142" spans="1:32" x14ac:dyDescent="0.3">
      <c r="A142" s="10">
        <v>43239</v>
      </c>
      <c r="B142" s="1" t="s">
        <v>41</v>
      </c>
      <c r="C142" s="4"/>
      <c r="D142" s="4"/>
      <c r="E142" s="4"/>
      <c r="F142" s="5"/>
      <c r="G142" s="5"/>
      <c r="H142" s="120"/>
      <c r="I142" s="12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V142" s="6"/>
      <c r="W142" s="6"/>
      <c r="X142" s="6"/>
      <c r="Z142" s="7"/>
      <c r="AA142" s="7"/>
      <c r="AB142" s="7"/>
      <c r="AC142" s="7"/>
      <c r="AD142" s="7"/>
      <c r="AF142" s="69"/>
    </row>
    <row r="143" spans="1:32" x14ac:dyDescent="0.3">
      <c r="A143" s="10">
        <v>43240</v>
      </c>
      <c r="B143" s="1" t="s">
        <v>42</v>
      </c>
      <c r="C143" s="4"/>
      <c r="D143" s="4"/>
      <c r="E143" s="4"/>
      <c r="F143" s="5"/>
      <c r="G143" s="5"/>
      <c r="H143" s="120"/>
      <c r="I143" s="12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V143" s="6"/>
      <c r="W143" s="6"/>
      <c r="X143" s="6"/>
      <c r="Z143" s="7"/>
      <c r="AA143" s="7"/>
      <c r="AB143" s="7"/>
      <c r="AC143" s="7"/>
      <c r="AD143" s="7"/>
      <c r="AF143" s="69"/>
    </row>
    <row r="144" spans="1:32" x14ac:dyDescent="0.3">
      <c r="A144" s="10">
        <v>43241</v>
      </c>
      <c r="B144" s="1" t="s">
        <v>4</v>
      </c>
      <c r="C144" s="4"/>
      <c r="D144" s="4"/>
      <c r="E144" s="4"/>
      <c r="F144" s="5"/>
      <c r="G144" s="5"/>
      <c r="H144" s="120"/>
      <c r="I144" s="12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V144" s="6"/>
      <c r="W144" s="6"/>
      <c r="X144" s="6"/>
      <c r="Z144" s="7"/>
      <c r="AA144" s="7"/>
      <c r="AB144" s="7"/>
      <c r="AC144" s="7"/>
      <c r="AD144" s="7"/>
      <c r="AF144" s="69"/>
    </row>
    <row r="145" spans="1:32" x14ac:dyDescent="0.3">
      <c r="A145" s="10">
        <v>43242</v>
      </c>
      <c r="B145" s="1" t="s">
        <v>5</v>
      </c>
      <c r="C145" s="4"/>
      <c r="D145" s="4"/>
      <c r="E145" s="4"/>
      <c r="F145" s="5"/>
      <c r="G145" s="5"/>
      <c r="H145" s="120"/>
      <c r="I145" s="12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V145" s="6"/>
      <c r="W145" s="6"/>
      <c r="X145" s="6"/>
      <c r="Z145" s="7"/>
      <c r="AA145" s="7"/>
      <c r="AB145" s="7"/>
      <c r="AC145" s="7"/>
      <c r="AD145" s="7"/>
      <c r="AF145" s="69"/>
    </row>
    <row r="146" spans="1:32" x14ac:dyDescent="0.3">
      <c r="A146" s="10">
        <v>43243</v>
      </c>
      <c r="B146" s="1" t="s">
        <v>6</v>
      </c>
      <c r="C146" s="4"/>
      <c r="D146" s="4"/>
      <c r="E146" s="4"/>
      <c r="F146" s="5"/>
      <c r="G146" s="5"/>
      <c r="H146" s="120"/>
      <c r="I146" s="12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V146" s="6"/>
      <c r="W146" s="6"/>
      <c r="X146" s="6"/>
      <c r="Z146" s="7"/>
      <c r="AA146" s="7"/>
      <c r="AB146" s="7"/>
      <c r="AC146" s="7"/>
      <c r="AD146" s="7"/>
      <c r="AF146" s="69"/>
    </row>
    <row r="147" spans="1:32" x14ac:dyDescent="0.3">
      <c r="A147" s="10">
        <v>43244</v>
      </c>
      <c r="B147" s="1" t="s">
        <v>7</v>
      </c>
      <c r="C147" s="4"/>
      <c r="D147" s="4"/>
      <c r="E147" s="4"/>
      <c r="F147" s="5"/>
      <c r="G147" s="5"/>
      <c r="H147" s="120"/>
      <c r="I147" s="12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V147" s="6"/>
      <c r="W147" s="6"/>
      <c r="X147" s="6"/>
      <c r="Z147" s="7"/>
      <c r="AA147" s="7"/>
      <c r="AB147" s="7"/>
      <c r="AC147" s="7"/>
      <c r="AD147" s="7"/>
      <c r="AF147" s="69"/>
    </row>
    <row r="148" spans="1:32" x14ac:dyDescent="0.3">
      <c r="A148" s="10">
        <v>43245</v>
      </c>
      <c r="B148" s="1" t="s">
        <v>8</v>
      </c>
      <c r="C148" s="4"/>
      <c r="D148" s="4"/>
      <c r="E148" s="4"/>
      <c r="F148" s="5"/>
      <c r="G148" s="5"/>
      <c r="H148" s="120"/>
      <c r="I148" s="12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V148" s="6"/>
      <c r="W148" s="6"/>
      <c r="X148" s="6"/>
      <c r="Z148" s="7"/>
      <c r="AA148" s="7"/>
      <c r="AB148" s="7"/>
      <c r="AC148" s="7"/>
      <c r="AD148" s="7"/>
      <c r="AF148" s="69"/>
    </row>
    <row r="149" spans="1:32" x14ac:dyDescent="0.3">
      <c r="A149" s="10">
        <v>43246</v>
      </c>
      <c r="B149" s="1" t="s">
        <v>41</v>
      </c>
      <c r="C149" s="4"/>
      <c r="D149" s="4"/>
      <c r="E149" s="4"/>
      <c r="F149" s="5"/>
      <c r="G149" s="5"/>
      <c r="H149" s="120"/>
      <c r="I149" s="12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V149" s="6"/>
      <c r="W149" s="6"/>
      <c r="X149" s="6"/>
      <c r="Z149" s="7"/>
      <c r="AA149" s="7"/>
      <c r="AB149" s="7"/>
      <c r="AC149" s="7"/>
      <c r="AD149" s="7"/>
      <c r="AF149" s="69"/>
    </row>
    <row r="150" spans="1:32" x14ac:dyDescent="0.3">
      <c r="A150" s="10">
        <v>43247</v>
      </c>
      <c r="B150" s="1" t="s">
        <v>42</v>
      </c>
      <c r="C150" s="4"/>
      <c r="D150" s="4"/>
      <c r="E150" s="4"/>
      <c r="F150" s="5"/>
      <c r="G150" s="5"/>
      <c r="H150" s="120"/>
      <c r="I150" s="12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V150" s="6"/>
      <c r="W150" s="6"/>
      <c r="X150" s="6"/>
      <c r="Z150" s="7"/>
      <c r="AA150" s="7"/>
      <c r="AB150" s="7"/>
      <c r="AC150" s="7"/>
      <c r="AD150" s="7"/>
      <c r="AF150" s="69"/>
    </row>
    <row r="151" spans="1:32" x14ac:dyDescent="0.3">
      <c r="A151" s="10">
        <v>43248</v>
      </c>
      <c r="B151" s="1" t="s">
        <v>4</v>
      </c>
      <c r="C151" s="4"/>
      <c r="D151" s="4"/>
      <c r="E151" s="4"/>
      <c r="F151" s="5"/>
      <c r="G151" s="5"/>
      <c r="H151" s="120"/>
      <c r="I151" s="12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V151" s="6"/>
      <c r="W151" s="6"/>
      <c r="X151" s="6"/>
      <c r="Z151" s="7"/>
      <c r="AA151" s="7"/>
      <c r="AB151" s="7"/>
      <c r="AC151" s="7"/>
      <c r="AD151" s="7"/>
      <c r="AF151" s="69"/>
    </row>
    <row r="152" spans="1:32" x14ac:dyDescent="0.3">
      <c r="A152" s="10">
        <v>43249</v>
      </c>
      <c r="B152" s="1" t="s">
        <v>5</v>
      </c>
      <c r="C152" s="4"/>
      <c r="D152" s="4"/>
      <c r="E152" s="4"/>
      <c r="F152" s="5"/>
      <c r="G152" s="5"/>
      <c r="H152" s="120"/>
      <c r="I152" s="12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V152" s="6"/>
      <c r="W152" s="6"/>
      <c r="X152" s="6"/>
      <c r="Z152" s="7"/>
      <c r="AA152" s="7"/>
      <c r="AB152" s="7"/>
      <c r="AC152" s="7"/>
      <c r="AD152" s="7"/>
      <c r="AF152" s="69"/>
    </row>
    <row r="153" spans="1:32" x14ac:dyDescent="0.3">
      <c r="A153" s="10">
        <v>43250</v>
      </c>
      <c r="B153" s="1" t="s">
        <v>6</v>
      </c>
      <c r="C153" s="4"/>
      <c r="D153" s="4"/>
      <c r="E153" s="4"/>
      <c r="F153" s="5"/>
      <c r="G153" s="5"/>
      <c r="H153" s="120"/>
      <c r="I153" s="12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V153" s="6"/>
      <c r="W153" s="6"/>
      <c r="X153" s="6"/>
      <c r="Z153" s="7"/>
      <c r="AA153" s="7"/>
      <c r="AB153" s="7"/>
      <c r="AC153" s="7"/>
      <c r="AD153" s="7"/>
      <c r="AF153" s="69"/>
    </row>
    <row r="154" spans="1:32" x14ac:dyDescent="0.3">
      <c r="A154" s="10">
        <v>43251</v>
      </c>
      <c r="B154" s="1" t="s">
        <v>7</v>
      </c>
      <c r="C154" s="4"/>
      <c r="D154" s="4"/>
      <c r="E154" s="4"/>
      <c r="F154" s="5"/>
      <c r="G154" s="5"/>
      <c r="H154" s="120"/>
      <c r="I154" s="12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V154" s="6"/>
      <c r="W154" s="6"/>
      <c r="X154" s="6"/>
      <c r="Z154" s="7"/>
      <c r="AA154" s="7"/>
      <c r="AB154" s="7"/>
      <c r="AC154" s="7"/>
      <c r="AD154" s="7"/>
      <c r="AF154" s="69"/>
    </row>
    <row r="155" spans="1:32" x14ac:dyDescent="0.3">
      <c r="A155" s="10">
        <v>43252</v>
      </c>
      <c r="B155" s="1" t="s">
        <v>8</v>
      </c>
      <c r="C155" s="4"/>
      <c r="D155" s="4"/>
      <c r="E155" s="4"/>
      <c r="F155" s="5"/>
      <c r="G155" s="5"/>
      <c r="H155" s="120"/>
      <c r="I155" s="12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V155" s="6"/>
      <c r="W155" s="6"/>
      <c r="X155" s="6"/>
      <c r="Z155" s="7"/>
      <c r="AA155" s="7"/>
      <c r="AB155" s="7"/>
      <c r="AC155" s="7"/>
      <c r="AD155" s="7"/>
      <c r="AF155" s="69"/>
    </row>
    <row r="156" spans="1:32" x14ac:dyDescent="0.3">
      <c r="A156" s="10">
        <v>43253</v>
      </c>
      <c r="B156" s="1" t="s">
        <v>41</v>
      </c>
      <c r="C156" s="4"/>
      <c r="D156" s="4"/>
      <c r="E156" s="4"/>
      <c r="F156" s="5"/>
      <c r="G156" s="5"/>
      <c r="H156" s="120"/>
      <c r="I156" s="12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V156" s="6"/>
      <c r="W156" s="6"/>
      <c r="X156" s="6"/>
      <c r="Z156" s="7"/>
      <c r="AA156" s="7"/>
      <c r="AB156" s="7"/>
      <c r="AC156" s="7"/>
      <c r="AD156" s="7"/>
      <c r="AF156" s="69"/>
    </row>
    <row r="157" spans="1:32" x14ac:dyDescent="0.3">
      <c r="A157" s="10">
        <v>43254</v>
      </c>
      <c r="B157" s="1" t="s">
        <v>42</v>
      </c>
      <c r="C157" s="4"/>
      <c r="D157" s="4"/>
      <c r="E157" s="4"/>
      <c r="F157" s="5"/>
      <c r="G157" s="5"/>
      <c r="H157" s="120"/>
      <c r="I157" s="12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V157" s="6"/>
      <c r="W157" s="6"/>
      <c r="X157" s="6"/>
      <c r="Z157" s="7"/>
      <c r="AA157" s="7"/>
      <c r="AB157" s="7"/>
      <c r="AC157" s="7"/>
      <c r="AD157" s="7"/>
      <c r="AF157" s="69"/>
    </row>
    <row r="158" spans="1:32" x14ac:dyDescent="0.3">
      <c r="A158" s="10">
        <v>43255</v>
      </c>
      <c r="B158" s="1" t="s">
        <v>4</v>
      </c>
      <c r="C158" s="4"/>
      <c r="D158" s="4"/>
      <c r="E158" s="4"/>
      <c r="F158" s="5"/>
      <c r="G158" s="5"/>
      <c r="H158" s="120"/>
      <c r="I158" s="12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V158" s="6"/>
      <c r="W158" s="6"/>
      <c r="X158" s="6"/>
      <c r="Z158" s="7"/>
      <c r="AA158" s="7"/>
      <c r="AB158" s="7"/>
      <c r="AC158" s="7"/>
      <c r="AD158" s="7"/>
      <c r="AF158" s="69"/>
    </row>
    <row r="159" spans="1:32" x14ac:dyDescent="0.3">
      <c r="A159" s="10">
        <v>43256</v>
      </c>
      <c r="B159" s="1" t="s">
        <v>5</v>
      </c>
      <c r="C159" s="4"/>
      <c r="D159" s="4"/>
      <c r="E159" s="4"/>
      <c r="F159" s="5"/>
      <c r="G159" s="5"/>
      <c r="H159" s="120"/>
      <c r="I159" s="12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V159" s="6"/>
      <c r="W159" s="6"/>
      <c r="X159" s="6"/>
      <c r="Z159" s="7"/>
      <c r="AA159" s="7"/>
      <c r="AB159" s="7"/>
      <c r="AC159" s="7"/>
      <c r="AD159" s="7"/>
      <c r="AF159" s="69"/>
    </row>
    <row r="160" spans="1:32" x14ac:dyDescent="0.3">
      <c r="A160" s="10">
        <v>43257</v>
      </c>
      <c r="B160" s="1" t="s">
        <v>6</v>
      </c>
      <c r="C160" s="4"/>
      <c r="D160" s="4"/>
      <c r="E160" s="4"/>
      <c r="F160" s="5"/>
      <c r="G160" s="5"/>
      <c r="H160" s="120"/>
      <c r="I160" s="12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V160" s="6"/>
      <c r="W160" s="6"/>
      <c r="X160" s="6"/>
      <c r="Z160" s="7"/>
      <c r="AA160" s="7"/>
      <c r="AB160" s="7"/>
      <c r="AC160" s="7"/>
      <c r="AD160" s="7"/>
      <c r="AF160" s="69"/>
    </row>
    <row r="161" spans="1:32" x14ac:dyDescent="0.3">
      <c r="A161" s="10">
        <v>43258</v>
      </c>
      <c r="B161" s="1" t="s">
        <v>7</v>
      </c>
      <c r="C161" s="4"/>
      <c r="D161" s="4"/>
      <c r="E161" s="4"/>
      <c r="F161" s="5"/>
      <c r="G161" s="5"/>
      <c r="H161" s="120"/>
      <c r="I161" s="12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V161" s="6"/>
      <c r="W161" s="6"/>
      <c r="X161" s="6"/>
      <c r="Z161" s="7"/>
      <c r="AA161" s="7"/>
      <c r="AB161" s="7"/>
      <c r="AC161" s="7"/>
      <c r="AD161" s="7"/>
      <c r="AF161" s="69"/>
    </row>
    <row r="162" spans="1:32" x14ac:dyDescent="0.3">
      <c r="A162" s="10">
        <v>43259</v>
      </c>
      <c r="B162" s="1" t="s">
        <v>8</v>
      </c>
      <c r="C162" s="4"/>
      <c r="D162" s="4"/>
      <c r="E162" s="4"/>
      <c r="F162" s="5"/>
      <c r="G162" s="5"/>
      <c r="H162" s="120"/>
      <c r="I162" s="12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V162" s="6"/>
      <c r="W162" s="6"/>
      <c r="X162" s="6"/>
      <c r="Z162" s="7"/>
      <c r="AA162" s="7"/>
      <c r="AB162" s="7"/>
      <c r="AC162" s="7"/>
      <c r="AD162" s="7"/>
      <c r="AF162" s="69"/>
    </row>
    <row r="163" spans="1:32" x14ac:dyDescent="0.3">
      <c r="A163" s="10">
        <v>43260</v>
      </c>
      <c r="B163" s="1" t="s">
        <v>41</v>
      </c>
      <c r="C163" s="4"/>
      <c r="D163" s="4"/>
      <c r="E163" s="4"/>
      <c r="F163" s="5"/>
      <c r="G163" s="5"/>
      <c r="H163" s="120"/>
      <c r="I163" s="12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V163" s="6"/>
      <c r="W163" s="6"/>
      <c r="X163" s="6"/>
      <c r="Z163" s="7"/>
      <c r="AA163" s="7"/>
      <c r="AB163" s="7"/>
      <c r="AC163" s="7"/>
      <c r="AD163" s="7"/>
      <c r="AF163" s="69"/>
    </row>
    <row r="164" spans="1:32" x14ac:dyDescent="0.3">
      <c r="A164" s="10">
        <v>43261</v>
      </c>
      <c r="B164" s="1" t="s">
        <v>42</v>
      </c>
      <c r="C164" s="4"/>
      <c r="D164" s="4"/>
      <c r="E164" s="4"/>
      <c r="F164" s="5"/>
      <c r="G164" s="5"/>
      <c r="H164" s="120"/>
      <c r="I164" s="12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V164" s="6"/>
      <c r="W164" s="6"/>
      <c r="X164" s="6"/>
      <c r="Z164" s="7"/>
      <c r="AA164" s="7"/>
      <c r="AB164" s="7"/>
      <c r="AC164" s="7"/>
      <c r="AD164" s="7"/>
      <c r="AF164" s="69"/>
    </row>
    <row r="165" spans="1:32" x14ac:dyDescent="0.3">
      <c r="A165" s="10">
        <v>43262</v>
      </c>
      <c r="B165" s="1" t="s">
        <v>4</v>
      </c>
      <c r="C165" s="4"/>
      <c r="D165" s="4"/>
      <c r="E165" s="4"/>
      <c r="F165" s="5"/>
      <c r="G165" s="5"/>
      <c r="H165" s="120"/>
      <c r="I165" s="12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V165" s="6"/>
      <c r="W165" s="6"/>
      <c r="X165" s="6"/>
      <c r="Z165" s="7"/>
      <c r="AA165" s="7"/>
      <c r="AB165" s="7"/>
      <c r="AC165" s="7"/>
      <c r="AD165" s="7"/>
      <c r="AF165" s="69"/>
    </row>
    <row r="166" spans="1:32" x14ac:dyDescent="0.3">
      <c r="A166" s="10">
        <v>43263</v>
      </c>
      <c r="B166" s="1" t="s">
        <v>5</v>
      </c>
      <c r="C166" s="4"/>
      <c r="D166" s="4"/>
      <c r="E166" s="4"/>
      <c r="F166" s="5"/>
      <c r="G166" s="5"/>
      <c r="H166" s="120"/>
      <c r="I166" s="12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V166" s="6"/>
      <c r="W166" s="6"/>
      <c r="X166" s="6"/>
      <c r="Z166" s="7"/>
      <c r="AA166" s="7"/>
      <c r="AB166" s="7"/>
      <c r="AC166" s="7"/>
      <c r="AD166" s="7"/>
      <c r="AF166" s="69"/>
    </row>
    <row r="167" spans="1:32" x14ac:dyDescent="0.3">
      <c r="A167" s="10">
        <v>43264</v>
      </c>
      <c r="B167" s="1" t="s">
        <v>6</v>
      </c>
      <c r="C167" s="4"/>
      <c r="D167" s="4"/>
      <c r="E167" s="4"/>
      <c r="F167" s="5"/>
      <c r="G167" s="5"/>
      <c r="H167" s="120"/>
      <c r="I167" s="12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V167" s="6"/>
      <c r="W167" s="6"/>
      <c r="X167" s="6"/>
      <c r="Z167" s="7"/>
      <c r="AA167" s="7"/>
      <c r="AB167" s="7"/>
      <c r="AC167" s="7"/>
      <c r="AD167" s="7"/>
      <c r="AF167" s="69"/>
    </row>
    <row r="168" spans="1:32" x14ac:dyDescent="0.3">
      <c r="A168" s="10">
        <v>43265</v>
      </c>
      <c r="B168" s="1" t="s">
        <v>7</v>
      </c>
      <c r="C168" s="4"/>
      <c r="D168" s="4"/>
      <c r="E168" s="4"/>
      <c r="F168" s="5"/>
      <c r="G168" s="5"/>
      <c r="H168" s="120"/>
      <c r="I168" s="12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V168" s="6"/>
      <c r="W168" s="6"/>
      <c r="X168" s="6"/>
      <c r="Z168" s="7"/>
      <c r="AA168" s="7"/>
      <c r="AB168" s="7"/>
      <c r="AC168" s="7"/>
      <c r="AD168" s="7"/>
      <c r="AF168" s="69"/>
    </row>
    <row r="169" spans="1:32" x14ac:dyDescent="0.3">
      <c r="A169" s="10">
        <v>43266</v>
      </c>
      <c r="B169" s="1" t="s">
        <v>8</v>
      </c>
      <c r="C169" s="4"/>
      <c r="D169" s="4"/>
      <c r="E169" s="4"/>
      <c r="F169" s="5"/>
      <c r="G169" s="5"/>
      <c r="H169" s="120"/>
      <c r="I169" s="12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V169" s="6"/>
      <c r="W169" s="6"/>
      <c r="X169" s="6"/>
      <c r="Z169" s="7"/>
      <c r="AA169" s="7"/>
      <c r="AB169" s="7"/>
      <c r="AC169" s="7"/>
      <c r="AD169" s="7"/>
      <c r="AF169" s="69"/>
    </row>
    <row r="170" spans="1:32" x14ac:dyDescent="0.3">
      <c r="A170" s="10">
        <v>43267</v>
      </c>
      <c r="B170" s="1" t="s">
        <v>41</v>
      </c>
      <c r="C170" s="4"/>
      <c r="D170" s="4"/>
      <c r="E170" s="4"/>
      <c r="F170" s="5"/>
      <c r="G170" s="5"/>
      <c r="H170" s="120"/>
      <c r="I170" s="12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V170" s="6"/>
      <c r="W170" s="6"/>
      <c r="X170" s="6"/>
      <c r="Z170" s="7"/>
      <c r="AA170" s="7"/>
      <c r="AB170" s="7"/>
      <c r="AC170" s="7"/>
      <c r="AD170" s="7"/>
      <c r="AF170" s="69"/>
    </row>
    <row r="171" spans="1:32" x14ac:dyDescent="0.3">
      <c r="A171" s="10">
        <v>43268</v>
      </c>
      <c r="B171" s="1" t="s">
        <v>42</v>
      </c>
      <c r="C171" s="4"/>
      <c r="D171" s="4"/>
      <c r="E171" s="4"/>
      <c r="F171" s="5"/>
      <c r="G171" s="5"/>
      <c r="H171" s="120"/>
      <c r="I171" s="12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V171" s="6"/>
      <c r="W171" s="6"/>
      <c r="X171" s="6"/>
      <c r="Z171" s="7"/>
      <c r="AA171" s="7"/>
      <c r="AB171" s="7"/>
      <c r="AC171" s="7"/>
      <c r="AD171" s="7"/>
      <c r="AF171" s="69"/>
    </row>
    <row r="172" spans="1:32" x14ac:dyDescent="0.3">
      <c r="A172" s="10">
        <v>43269</v>
      </c>
      <c r="B172" s="1" t="s">
        <v>4</v>
      </c>
      <c r="C172" s="4"/>
      <c r="D172" s="4"/>
      <c r="E172" s="4"/>
      <c r="F172" s="5"/>
      <c r="G172" s="5"/>
      <c r="H172" s="120"/>
      <c r="I172" s="12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V172" s="6"/>
      <c r="W172" s="6"/>
      <c r="X172" s="6"/>
      <c r="Z172" s="7"/>
      <c r="AA172" s="7"/>
      <c r="AB172" s="7"/>
      <c r="AC172" s="7"/>
      <c r="AD172" s="7"/>
      <c r="AF172" s="69"/>
    </row>
    <row r="173" spans="1:32" x14ac:dyDescent="0.3">
      <c r="A173" s="10">
        <v>43270</v>
      </c>
      <c r="B173" s="1" t="s">
        <v>5</v>
      </c>
      <c r="C173" s="4"/>
      <c r="D173" s="4"/>
      <c r="E173" s="4"/>
      <c r="F173" s="5"/>
      <c r="G173" s="5"/>
      <c r="H173" s="120"/>
      <c r="I173" s="12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V173" s="6"/>
      <c r="W173" s="6"/>
      <c r="X173" s="6"/>
      <c r="Z173" s="7"/>
      <c r="AA173" s="7"/>
      <c r="AB173" s="7"/>
      <c r="AC173" s="7"/>
      <c r="AD173" s="7"/>
      <c r="AF173" s="69"/>
    </row>
    <row r="174" spans="1:32" x14ac:dyDescent="0.3">
      <c r="A174" s="10">
        <v>43271</v>
      </c>
      <c r="B174" s="1" t="s">
        <v>6</v>
      </c>
      <c r="C174" s="4"/>
      <c r="D174" s="4"/>
      <c r="E174" s="4"/>
      <c r="F174" s="5"/>
      <c r="G174" s="5"/>
      <c r="H174" s="120"/>
      <c r="I174" s="12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V174" s="6"/>
      <c r="W174" s="6"/>
      <c r="X174" s="6"/>
      <c r="Z174" s="7"/>
      <c r="AA174" s="7"/>
      <c r="AB174" s="7"/>
      <c r="AC174" s="7"/>
      <c r="AD174" s="7"/>
      <c r="AF174" s="69"/>
    </row>
    <row r="175" spans="1:32" x14ac:dyDescent="0.3">
      <c r="A175" s="10">
        <v>43272</v>
      </c>
      <c r="B175" s="1" t="s">
        <v>7</v>
      </c>
      <c r="C175" s="4"/>
      <c r="D175" s="4"/>
      <c r="E175" s="4"/>
      <c r="F175" s="5"/>
      <c r="G175" s="5"/>
      <c r="H175" s="120"/>
      <c r="I175" s="12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V175" s="6"/>
      <c r="W175" s="6"/>
      <c r="X175" s="6"/>
      <c r="Z175" s="7"/>
      <c r="AA175" s="7"/>
      <c r="AB175" s="7"/>
      <c r="AC175" s="7"/>
      <c r="AD175" s="7"/>
      <c r="AF175" s="69"/>
    </row>
    <row r="176" spans="1:32" x14ac:dyDescent="0.3">
      <c r="A176" s="10">
        <v>43273</v>
      </c>
      <c r="B176" s="1" t="s">
        <v>8</v>
      </c>
      <c r="C176" s="4"/>
      <c r="D176" s="4"/>
      <c r="E176" s="4"/>
      <c r="F176" s="5"/>
      <c r="G176" s="5"/>
      <c r="H176" s="120"/>
      <c r="I176" s="12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V176" s="6"/>
      <c r="W176" s="6"/>
      <c r="X176" s="6"/>
      <c r="Z176" s="7"/>
      <c r="AA176" s="7"/>
      <c r="AB176" s="7"/>
      <c r="AC176" s="7"/>
      <c r="AD176" s="7"/>
      <c r="AF176" s="69"/>
    </row>
    <row r="177" spans="1:32" x14ac:dyDescent="0.3">
      <c r="A177" s="10">
        <v>43274</v>
      </c>
      <c r="B177" s="1" t="s">
        <v>41</v>
      </c>
      <c r="C177" s="4"/>
      <c r="D177" s="4"/>
      <c r="E177" s="4"/>
      <c r="F177" s="5"/>
      <c r="G177" s="5"/>
      <c r="H177" s="120"/>
      <c r="I177" s="12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V177" s="6"/>
      <c r="W177" s="6"/>
      <c r="X177" s="6"/>
      <c r="Z177" s="7"/>
      <c r="AA177" s="7"/>
      <c r="AB177" s="7"/>
      <c r="AC177" s="7"/>
      <c r="AD177" s="7"/>
      <c r="AF177" s="69"/>
    </row>
    <row r="178" spans="1:32" x14ac:dyDescent="0.3">
      <c r="A178" s="10">
        <v>43275</v>
      </c>
      <c r="B178" s="1" t="s">
        <v>42</v>
      </c>
      <c r="C178" s="4"/>
      <c r="D178" s="4"/>
      <c r="E178" s="4"/>
      <c r="F178" s="5"/>
      <c r="G178" s="5"/>
      <c r="H178" s="120"/>
      <c r="I178" s="12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V178" s="6"/>
      <c r="W178" s="6"/>
      <c r="X178" s="6"/>
      <c r="Z178" s="7"/>
      <c r="AA178" s="7"/>
      <c r="AB178" s="7"/>
      <c r="AC178" s="7"/>
      <c r="AD178" s="7"/>
      <c r="AF178" s="69"/>
    </row>
    <row r="179" spans="1:32" x14ac:dyDescent="0.3">
      <c r="A179" s="10">
        <v>43276</v>
      </c>
      <c r="B179" s="1" t="s">
        <v>4</v>
      </c>
      <c r="C179" s="4"/>
      <c r="D179" s="4"/>
      <c r="E179" s="4"/>
      <c r="F179" s="5"/>
      <c r="G179" s="5"/>
      <c r="H179" s="120"/>
      <c r="I179" s="12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V179" s="6"/>
      <c r="W179" s="6"/>
      <c r="X179" s="6"/>
      <c r="Z179" s="7"/>
      <c r="AA179" s="7"/>
      <c r="AB179" s="7"/>
      <c r="AC179" s="7"/>
      <c r="AD179" s="7"/>
      <c r="AF179" s="69"/>
    </row>
    <row r="180" spans="1:32" x14ac:dyDescent="0.3">
      <c r="A180" s="10">
        <v>43277</v>
      </c>
      <c r="B180" s="1" t="s">
        <v>5</v>
      </c>
      <c r="C180" s="4"/>
      <c r="D180" s="4"/>
      <c r="E180" s="4"/>
      <c r="F180" s="5"/>
      <c r="G180" s="5"/>
      <c r="H180" s="120"/>
      <c r="I180" s="12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V180" s="6"/>
      <c r="W180" s="6"/>
      <c r="X180" s="6"/>
      <c r="Z180" s="7"/>
      <c r="AA180" s="7"/>
      <c r="AB180" s="7"/>
      <c r="AC180" s="7"/>
      <c r="AD180" s="7"/>
      <c r="AF180" s="69"/>
    </row>
    <row r="181" spans="1:32" x14ac:dyDescent="0.3">
      <c r="A181" s="10">
        <v>43278</v>
      </c>
      <c r="B181" s="1" t="s">
        <v>6</v>
      </c>
      <c r="C181" s="4"/>
      <c r="D181" s="4"/>
      <c r="E181" s="4"/>
      <c r="F181" s="5"/>
      <c r="G181" s="5"/>
      <c r="H181" s="120"/>
      <c r="I181" s="12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V181" s="6"/>
      <c r="W181" s="6"/>
      <c r="X181" s="6"/>
      <c r="Z181" s="7"/>
      <c r="AA181" s="7"/>
      <c r="AB181" s="7"/>
      <c r="AC181" s="7"/>
      <c r="AD181" s="7"/>
      <c r="AF181" s="69"/>
    </row>
    <row r="182" spans="1:32" x14ac:dyDescent="0.3">
      <c r="A182" s="10">
        <v>43279</v>
      </c>
      <c r="B182" s="1" t="s">
        <v>7</v>
      </c>
      <c r="C182" s="4"/>
      <c r="D182" s="4"/>
      <c r="E182" s="4"/>
      <c r="F182" s="5"/>
      <c r="G182" s="5"/>
      <c r="H182" s="120"/>
      <c r="I182" s="12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V182" s="6"/>
      <c r="W182" s="6"/>
      <c r="X182" s="6"/>
      <c r="Z182" s="7"/>
      <c r="AA182" s="7"/>
      <c r="AB182" s="7"/>
      <c r="AC182" s="7"/>
      <c r="AD182" s="7"/>
      <c r="AF182" s="69"/>
    </row>
    <row r="183" spans="1:32" x14ac:dyDescent="0.3">
      <c r="A183" s="10">
        <v>43280</v>
      </c>
      <c r="B183" s="1" t="s">
        <v>8</v>
      </c>
      <c r="C183" s="4"/>
      <c r="D183" s="4"/>
      <c r="E183" s="4"/>
      <c r="F183" s="5"/>
      <c r="G183" s="5"/>
      <c r="H183" s="120"/>
      <c r="I183" s="12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V183" s="6"/>
      <c r="W183" s="6"/>
      <c r="X183" s="6"/>
      <c r="Z183" s="7"/>
      <c r="AA183" s="7"/>
      <c r="AB183" s="7"/>
      <c r="AC183" s="7"/>
      <c r="AD183" s="7"/>
      <c r="AF183" s="69"/>
    </row>
    <row r="184" spans="1:32" x14ac:dyDescent="0.3">
      <c r="A184" s="10">
        <v>43281</v>
      </c>
      <c r="B184" s="1" t="s">
        <v>41</v>
      </c>
      <c r="C184" s="4"/>
      <c r="D184" s="4"/>
      <c r="E184" s="4"/>
      <c r="F184" s="5"/>
      <c r="G184" s="5"/>
      <c r="H184" s="120"/>
      <c r="I184" s="12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V184" s="6"/>
      <c r="W184" s="6"/>
      <c r="X184" s="6"/>
      <c r="Z184" s="7"/>
      <c r="AA184" s="7"/>
      <c r="AB184" s="7"/>
      <c r="AC184" s="7"/>
      <c r="AD184" s="7"/>
      <c r="AF184" s="69"/>
    </row>
    <row r="185" spans="1:32" x14ac:dyDescent="0.3">
      <c r="A185" s="10">
        <v>43282</v>
      </c>
      <c r="B185" s="1" t="s">
        <v>42</v>
      </c>
      <c r="C185" s="4"/>
      <c r="D185" s="4"/>
      <c r="E185" s="4"/>
      <c r="F185" s="5"/>
      <c r="G185" s="5"/>
      <c r="H185" s="120"/>
      <c r="I185" s="12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V185" s="6"/>
      <c r="W185" s="6"/>
      <c r="X185" s="6"/>
      <c r="Z185" s="7"/>
      <c r="AA185" s="7"/>
      <c r="AB185" s="7"/>
      <c r="AC185" s="7"/>
      <c r="AD185" s="7"/>
      <c r="AF185" s="69"/>
    </row>
    <row r="186" spans="1:32" x14ac:dyDescent="0.3">
      <c r="A186" s="10">
        <v>43283</v>
      </c>
      <c r="B186" s="1" t="s">
        <v>4</v>
      </c>
      <c r="C186" s="4"/>
      <c r="D186" s="4"/>
      <c r="E186" s="4"/>
      <c r="F186" s="5"/>
      <c r="G186" s="5"/>
      <c r="H186" s="120"/>
      <c r="I186" s="12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V186" s="6"/>
      <c r="W186" s="6"/>
      <c r="X186" s="6"/>
      <c r="Z186" s="7"/>
      <c r="AA186" s="7"/>
      <c r="AB186" s="7"/>
      <c r="AC186" s="7"/>
      <c r="AD186" s="7"/>
      <c r="AF186" s="69"/>
    </row>
    <row r="187" spans="1:32" x14ac:dyDescent="0.3">
      <c r="A187" s="10">
        <v>43284</v>
      </c>
      <c r="B187" s="1" t="s">
        <v>5</v>
      </c>
      <c r="C187" s="4"/>
      <c r="D187" s="4"/>
      <c r="E187" s="4"/>
      <c r="F187" s="5"/>
      <c r="G187" s="5"/>
      <c r="H187" s="120"/>
      <c r="I187" s="12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V187" s="6"/>
      <c r="W187" s="6"/>
      <c r="X187" s="6"/>
      <c r="Z187" s="7"/>
      <c r="AA187" s="7"/>
      <c r="AB187" s="7"/>
      <c r="AC187" s="7"/>
      <c r="AD187" s="7"/>
      <c r="AF187" s="69"/>
    </row>
    <row r="188" spans="1:32" x14ac:dyDescent="0.3">
      <c r="A188" s="10">
        <v>43285</v>
      </c>
      <c r="B188" s="1" t="s">
        <v>6</v>
      </c>
      <c r="C188" s="4"/>
      <c r="D188" s="4"/>
      <c r="E188" s="4"/>
      <c r="F188" s="5"/>
      <c r="G188" s="5"/>
      <c r="H188" s="120"/>
      <c r="I188" s="12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V188" s="6"/>
      <c r="W188" s="6"/>
      <c r="X188" s="6"/>
      <c r="Z188" s="7"/>
      <c r="AA188" s="7"/>
      <c r="AB188" s="7"/>
      <c r="AC188" s="7"/>
      <c r="AD188" s="7"/>
      <c r="AF188" s="69"/>
    </row>
    <row r="189" spans="1:32" x14ac:dyDescent="0.3">
      <c r="A189" s="10">
        <v>43286</v>
      </c>
      <c r="B189" s="1" t="s">
        <v>7</v>
      </c>
      <c r="C189" s="4"/>
      <c r="D189" s="4"/>
      <c r="E189" s="4"/>
      <c r="F189" s="5"/>
      <c r="G189" s="5"/>
      <c r="H189" s="120"/>
      <c r="I189" s="12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V189" s="6"/>
      <c r="W189" s="6"/>
      <c r="X189" s="6"/>
      <c r="Z189" s="7"/>
      <c r="AA189" s="7"/>
      <c r="AB189" s="7"/>
      <c r="AC189" s="7"/>
      <c r="AD189" s="7"/>
      <c r="AF189" s="69"/>
    </row>
    <row r="190" spans="1:32" x14ac:dyDescent="0.3">
      <c r="A190" s="10">
        <v>43287</v>
      </c>
      <c r="B190" s="1" t="s">
        <v>8</v>
      </c>
      <c r="C190" s="4"/>
      <c r="D190" s="4"/>
      <c r="E190" s="4"/>
      <c r="F190" s="5"/>
      <c r="G190" s="5"/>
      <c r="H190" s="120"/>
      <c r="I190" s="12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V190" s="6"/>
      <c r="W190" s="6"/>
      <c r="X190" s="6"/>
      <c r="Z190" s="7"/>
      <c r="AA190" s="7"/>
      <c r="AB190" s="7"/>
      <c r="AC190" s="7"/>
      <c r="AD190" s="7"/>
      <c r="AF190" s="69"/>
    </row>
    <row r="191" spans="1:32" x14ac:dyDescent="0.3">
      <c r="A191" s="10">
        <v>43288</v>
      </c>
      <c r="B191" s="1" t="s">
        <v>41</v>
      </c>
      <c r="C191" s="4"/>
      <c r="D191" s="4"/>
      <c r="E191" s="4"/>
      <c r="F191" s="5"/>
      <c r="G191" s="5"/>
      <c r="H191" s="120"/>
      <c r="I191" s="12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V191" s="6"/>
      <c r="W191" s="6"/>
      <c r="X191" s="6"/>
      <c r="Z191" s="7"/>
      <c r="AA191" s="7"/>
      <c r="AB191" s="7"/>
      <c r="AC191" s="7"/>
      <c r="AD191" s="7"/>
      <c r="AF191" s="69"/>
    </row>
    <row r="192" spans="1:32" x14ac:dyDescent="0.3">
      <c r="A192" s="10">
        <v>43289</v>
      </c>
      <c r="B192" s="1" t="s">
        <v>42</v>
      </c>
      <c r="C192" s="4"/>
      <c r="D192" s="4"/>
      <c r="E192" s="4"/>
      <c r="F192" s="5"/>
      <c r="G192" s="5"/>
      <c r="H192" s="120"/>
      <c r="I192" s="12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V192" s="6"/>
      <c r="W192" s="6"/>
      <c r="X192" s="6"/>
      <c r="Z192" s="7"/>
      <c r="AA192" s="7"/>
      <c r="AB192" s="7"/>
      <c r="AC192" s="7"/>
      <c r="AD192" s="7"/>
      <c r="AF192" s="69"/>
    </row>
    <row r="193" spans="1:32" x14ac:dyDescent="0.3">
      <c r="A193" s="10">
        <v>43290</v>
      </c>
      <c r="B193" s="1" t="s">
        <v>4</v>
      </c>
      <c r="C193" s="4"/>
      <c r="D193" s="4"/>
      <c r="E193" s="4"/>
      <c r="F193" s="5"/>
      <c r="G193" s="5"/>
      <c r="H193" s="120"/>
      <c r="I193" s="12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V193" s="6"/>
      <c r="W193" s="6"/>
      <c r="X193" s="6"/>
      <c r="Z193" s="7"/>
      <c r="AA193" s="7"/>
      <c r="AB193" s="7"/>
      <c r="AC193" s="7"/>
      <c r="AD193" s="7"/>
      <c r="AF193" s="69"/>
    </row>
    <row r="194" spans="1:32" x14ac:dyDescent="0.3">
      <c r="A194" s="10">
        <v>43291</v>
      </c>
      <c r="B194" s="1" t="s">
        <v>5</v>
      </c>
      <c r="C194" s="4"/>
      <c r="D194" s="4"/>
      <c r="E194" s="4"/>
      <c r="F194" s="5"/>
      <c r="G194" s="5"/>
      <c r="H194" s="120"/>
      <c r="I194" s="12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V194" s="6"/>
      <c r="W194" s="6"/>
      <c r="X194" s="6"/>
      <c r="Z194" s="7"/>
      <c r="AA194" s="7"/>
      <c r="AB194" s="7"/>
      <c r="AC194" s="7"/>
      <c r="AD194" s="7"/>
      <c r="AF194" s="69"/>
    </row>
    <row r="195" spans="1:32" x14ac:dyDescent="0.3">
      <c r="A195" s="10">
        <v>43292</v>
      </c>
      <c r="B195" s="1" t="s">
        <v>6</v>
      </c>
      <c r="C195" s="4"/>
      <c r="D195" s="4"/>
      <c r="E195" s="4"/>
      <c r="F195" s="5"/>
      <c r="G195" s="5"/>
      <c r="H195" s="120"/>
      <c r="I195" s="12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V195" s="6"/>
      <c r="W195" s="6"/>
      <c r="X195" s="6"/>
      <c r="Z195" s="7"/>
      <c r="AA195" s="7"/>
      <c r="AB195" s="7"/>
      <c r="AC195" s="7"/>
      <c r="AD195" s="7"/>
      <c r="AF195" s="69"/>
    </row>
    <row r="196" spans="1:32" x14ac:dyDescent="0.3">
      <c r="A196" s="10">
        <v>43293</v>
      </c>
      <c r="B196" s="1" t="s">
        <v>7</v>
      </c>
      <c r="C196" s="4"/>
      <c r="D196" s="4"/>
      <c r="E196" s="4"/>
      <c r="F196" s="5"/>
      <c r="G196" s="5"/>
      <c r="H196" s="120"/>
      <c r="I196" s="12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V196" s="6"/>
      <c r="W196" s="6"/>
      <c r="X196" s="6"/>
      <c r="Z196" s="7"/>
      <c r="AA196" s="7"/>
      <c r="AB196" s="7"/>
      <c r="AC196" s="7"/>
      <c r="AD196" s="7"/>
      <c r="AF196" s="69"/>
    </row>
    <row r="197" spans="1:32" x14ac:dyDescent="0.3">
      <c r="A197" s="10">
        <v>43294</v>
      </c>
      <c r="B197" s="1" t="s">
        <v>8</v>
      </c>
      <c r="C197" s="4"/>
      <c r="D197" s="4"/>
      <c r="E197" s="4"/>
      <c r="F197" s="5"/>
      <c r="G197" s="5"/>
      <c r="H197" s="120"/>
      <c r="I197" s="12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V197" s="6"/>
      <c r="W197" s="6"/>
      <c r="X197" s="6"/>
      <c r="Z197" s="7"/>
      <c r="AA197" s="7"/>
      <c r="AB197" s="7"/>
      <c r="AC197" s="7"/>
      <c r="AD197" s="7"/>
      <c r="AF197" s="69"/>
    </row>
    <row r="198" spans="1:32" x14ac:dyDescent="0.3">
      <c r="A198" s="10">
        <v>43295</v>
      </c>
      <c r="B198" s="1" t="s">
        <v>41</v>
      </c>
      <c r="C198" s="4"/>
      <c r="D198" s="4"/>
      <c r="E198" s="4"/>
      <c r="F198" s="5"/>
      <c r="G198" s="5"/>
      <c r="H198" s="120"/>
      <c r="I198" s="12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V198" s="6"/>
      <c r="W198" s="6"/>
      <c r="X198" s="6"/>
      <c r="Z198" s="7"/>
      <c r="AA198" s="7"/>
      <c r="AB198" s="7"/>
      <c r="AC198" s="7"/>
      <c r="AD198" s="7"/>
      <c r="AF198" s="69"/>
    </row>
    <row r="199" spans="1:32" x14ac:dyDescent="0.3">
      <c r="A199" s="10">
        <v>43296</v>
      </c>
      <c r="B199" s="1" t="s">
        <v>42</v>
      </c>
      <c r="C199" s="4"/>
      <c r="D199" s="4"/>
      <c r="E199" s="4"/>
      <c r="F199" s="5"/>
      <c r="G199" s="5"/>
      <c r="H199" s="120"/>
      <c r="I199" s="12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V199" s="6"/>
      <c r="W199" s="6"/>
      <c r="X199" s="6"/>
      <c r="Z199" s="7"/>
      <c r="AA199" s="7"/>
      <c r="AB199" s="7"/>
      <c r="AC199" s="7"/>
      <c r="AD199" s="7"/>
      <c r="AF199" s="69"/>
    </row>
    <row r="200" spans="1:32" x14ac:dyDescent="0.3">
      <c r="A200" s="10">
        <v>43297</v>
      </c>
      <c r="B200" s="1" t="s">
        <v>4</v>
      </c>
      <c r="C200" s="4"/>
      <c r="D200" s="4"/>
      <c r="E200" s="4"/>
      <c r="F200" s="5"/>
      <c r="G200" s="5"/>
      <c r="H200" s="120"/>
      <c r="I200" s="12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V200" s="6"/>
      <c r="W200" s="6"/>
      <c r="X200" s="6"/>
      <c r="Z200" s="7"/>
      <c r="AA200" s="7"/>
      <c r="AB200" s="7"/>
      <c r="AC200" s="7"/>
      <c r="AD200" s="7"/>
      <c r="AF200" s="69"/>
    </row>
    <row r="201" spans="1:32" x14ac:dyDescent="0.3">
      <c r="A201" s="10">
        <v>43298</v>
      </c>
      <c r="B201" s="1" t="s">
        <v>5</v>
      </c>
      <c r="C201" s="4"/>
      <c r="D201" s="4"/>
      <c r="E201" s="4"/>
      <c r="F201" s="5"/>
      <c r="G201" s="5"/>
      <c r="H201" s="120"/>
      <c r="I201" s="12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V201" s="6"/>
      <c r="W201" s="6"/>
      <c r="X201" s="6"/>
      <c r="Z201" s="7"/>
      <c r="AA201" s="7"/>
      <c r="AB201" s="7"/>
      <c r="AC201" s="7"/>
      <c r="AD201" s="7"/>
      <c r="AF201" s="69"/>
    </row>
    <row r="202" spans="1:32" x14ac:dyDescent="0.3">
      <c r="A202" s="10">
        <v>43299</v>
      </c>
      <c r="B202" s="1" t="s">
        <v>6</v>
      </c>
      <c r="C202" s="4"/>
      <c r="D202" s="4"/>
      <c r="E202" s="4"/>
      <c r="F202" s="5"/>
      <c r="G202" s="5"/>
      <c r="H202" s="120"/>
      <c r="I202" s="12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V202" s="6"/>
      <c r="W202" s="6"/>
      <c r="X202" s="6"/>
      <c r="Z202" s="7"/>
      <c r="AA202" s="7"/>
      <c r="AB202" s="7"/>
      <c r="AC202" s="7"/>
      <c r="AD202" s="7"/>
      <c r="AF202" s="69"/>
    </row>
    <row r="203" spans="1:32" x14ac:dyDescent="0.3">
      <c r="A203" s="10">
        <v>43300</v>
      </c>
      <c r="B203" s="1" t="s">
        <v>7</v>
      </c>
      <c r="C203" s="4"/>
      <c r="D203" s="4"/>
      <c r="E203" s="4"/>
      <c r="F203" s="5"/>
      <c r="G203" s="5"/>
      <c r="H203" s="120"/>
      <c r="I203" s="12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V203" s="6"/>
      <c r="W203" s="6"/>
      <c r="X203" s="6"/>
      <c r="Z203" s="7"/>
      <c r="AA203" s="7"/>
      <c r="AB203" s="7"/>
      <c r="AC203" s="7"/>
      <c r="AD203" s="7"/>
      <c r="AF203" s="69"/>
    </row>
    <row r="204" spans="1:32" x14ac:dyDescent="0.3">
      <c r="A204" s="10">
        <v>43301</v>
      </c>
      <c r="B204" s="1" t="s">
        <v>8</v>
      </c>
      <c r="C204" s="4"/>
      <c r="D204" s="4"/>
      <c r="E204" s="4"/>
      <c r="F204" s="5"/>
      <c r="G204" s="5"/>
      <c r="H204" s="120"/>
      <c r="I204" s="12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V204" s="6"/>
      <c r="W204" s="6"/>
      <c r="X204" s="6"/>
      <c r="Z204" s="7"/>
      <c r="AA204" s="7"/>
      <c r="AB204" s="7"/>
      <c r="AC204" s="7"/>
      <c r="AD204" s="7"/>
      <c r="AF204" s="69"/>
    </row>
    <row r="205" spans="1:32" x14ac:dyDescent="0.3">
      <c r="A205" s="10">
        <v>43302</v>
      </c>
      <c r="B205" s="1" t="s">
        <v>41</v>
      </c>
      <c r="C205" s="4"/>
      <c r="D205" s="4"/>
      <c r="E205" s="4"/>
      <c r="F205" s="5"/>
      <c r="G205" s="5"/>
      <c r="H205" s="120"/>
      <c r="I205" s="12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V205" s="6"/>
      <c r="W205" s="6"/>
      <c r="X205" s="6"/>
      <c r="Z205" s="7"/>
      <c r="AA205" s="7"/>
      <c r="AB205" s="7"/>
      <c r="AC205" s="7"/>
      <c r="AD205" s="7"/>
      <c r="AF205" s="69"/>
    </row>
    <row r="206" spans="1:32" x14ac:dyDescent="0.3">
      <c r="A206" s="10">
        <v>43303</v>
      </c>
      <c r="B206" s="1" t="s">
        <v>42</v>
      </c>
      <c r="C206" s="4"/>
      <c r="D206" s="4"/>
      <c r="E206" s="4"/>
      <c r="F206" s="5"/>
      <c r="G206" s="5"/>
      <c r="H206" s="120"/>
      <c r="I206" s="12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V206" s="6"/>
      <c r="W206" s="6"/>
      <c r="X206" s="6"/>
      <c r="Z206" s="7"/>
      <c r="AA206" s="7"/>
      <c r="AB206" s="7"/>
      <c r="AC206" s="7"/>
      <c r="AD206" s="7"/>
      <c r="AF206" s="69"/>
    </row>
    <row r="207" spans="1:32" x14ac:dyDescent="0.3">
      <c r="A207" s="10">
        <v>43304</v>
      </c>
      <c r="B207" s="1" t="s">
        <v>4</v>
      </c>
      <c r="C207" s="4"/>
      <c r="D207" s="4"/>
      <c r="E207" s="4"/>
      <c r="F207" s="5"/>
      <c r="G207" s="5"/>
      <c r="H207" s="120"/>
      <c r="I207" s="12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V207" s="6"/>
      <c r="W207" s="6"/>
      <c r="X207" s="6"/>
      <c r="Z207" s="7"/>
      <c r="AA207" s="7"/>
      <c r="AB207" s="7"/>
      <c r="AC207" s="7"/>
      <c r="AD207" s="7"/>
      <c r="AF207" s="69"/>
    </row>
    <row r="208" spans="1:32" x14ac:dyDescent="0.3">
      <c r="A208" s="10">
        <v>43305</v>
      </c>
      <c r="B208" s="1" t="s">
        <v>5</v>
      </c>
      <c r="C208" s="4"/>
      <c r="D208" s="4"/>
      <c r="E208" s="4"/>
      <c r="F208" s="5"/>
      <c r="G208" s="5"/>
      <c r="H208" s="120"/>
      <c r="I208" s="12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V208" s="6"/>
      <c r="W208" s="6"/>
      <c r="X208" s="6"/>
      <c r="Z208" s="7"/>
      <c r="AA208" s="7"/>
      <c r="AB208" s="7"/>
      <c r="AC208" s="7"/>
      <c r="AD208" s="7"/>
      <c r="AF208" s="69"/>
    </row>
    <row r="209" spans="1:32" x14ac:dyDescent="0.3">
      <c r="A209" s="10">
        <v>43306</v>
      </c>
      <c r="B209" s="1" t="s">
        <v>6</v>
      </c>
      <c r="C209" s="4"/>
      <c r="D209" s="4"/>
      <c r="E209" s="4"/>
      <c r="F209" s="5"/>
      <c r="G209" s="5"/>
      <c r="H209" s="120"/>
      <c r="I209" s="12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V209" s="6"/>
      <c r="W209" s="6"/>
      <c r="X209" s="6"/>
      <c r="Z209" s="7"/>
      <c r="AA209" s="7"/>
      <c r="AB209" s="7"/>
      <c r="AC209" s="7"/>
      <c r="AD209" s="7"/>
      <c r="AF209" s="69"/>
    </row>
    <row r="210" spans="1:32" x14ac:dyDescent="0.3">
      <c r="A210" s="10">
        <v>43307</v>
      </c>
      <c r="B210" s="1" t="s">
        <v>7</v>
      </c>
      <c r="C210" s="4"/>
      <c r="D210" s="4"/>
      <c r="E210" s="4"/>
      <c r="F210" s="5"/>
      <c r="G210" s="5"/>
      <c r="H210" s="120"/>
      <c r="I210" s="12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V210" s="6"/>
      <c r="W210" s="6"/>
      <c r="X210" s="6"/>
      <c r="Z210" s="7"/>
      <c r="AA210" s="7"/>
      <c r="AB210" s="7"/>
      <c r="AC210" s="7"/>
      <c r="AD210" s="7"/>
      <c r="AF210" s="69"/>
    </row>
    <row r="211" spans="1:32" x14ac:dyDescent="0.3">
      <c r="A211" s="10">
        <v>43308</v>
      </c>
      <c r="B211" s="1" t="s">
        <v>8</v>
      </c>
      <c r="C211" s="4"/>
      <c r="D211" s="4"/>
      <c r="E211" s="4"/>
      <c r="F211" s="5"/>
      <c r="G211" s="5"/>
      <c r="H211" s="120"/>
      <c r="I211" s="12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V211" s="6"/>
      <c r="W211" s="6"/>
      <c r="X211" s="6"/>
      <c r="Z211" s="7"/>
      <c r="AA211" s="7"/>
      <c r="AB211" s="7"/>
      <c r="AC211" s="7"/>
      <c r="AD211" s="7"/>
      <c r="AF211" s="69"/>
    </row>
    <row r="212" spans="1:32" x14ac:dyDescent="0.3">
      <c r="A212" s="10">
        <v>43309</v>
      </c>
      <c r="B212" s="1" t="s">
        <v>41</v>
      </c>
      <c r="C212" s="4"/>
      <c r="D212" s="4"/>
      <c r="E212" s="4"/>
      <c r="F212" s="5"/>
      <c r="G212" s="5"/>
      <c r="H212" s="120"/>
      <c r="I212" s="12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V212" s="6"/>
      <c r="W212" s="6"/>
      <c r="X212" s="6"/>
      <c r="Z212" s="7"/>
      <c r="AA212" s="7"/>
      <c r="AB212" s="7"/>
      <c r="AC212" s="7"/>
      <c r="AD212" s="7"/>
      <c r="AF212" s="69"/>
    </row>
    <row r="213" spans="1:32" x14ac:dyDescent="0.3">
      <c r="A213" s="10">
        <v>43310</v>
      </c>
      <c r="B213" s="1" t="s">
        <v>42</v>
      </c>
      <c r="C213" s="4"/>
      <c r="D213" s="4"/>
      <c r="E213" s="4"/>
      <c r="F213" s="5"/>
      <c r="G213" s="5"/>
      <c r="H213" s="120"/>
      <c r="I213" s="12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V213" s="6"/>
      <c r="W213" s="6"/>
      <c r="X213" s="6"/>
      <c r="Z213" s="7"/>
      <c r="AA213" s="7"/>
      <c r="AB213" s="7"/>
      <c r="AC213" s="7"/>
      <c r="AD213" s="7"/>
      <c r="AF213" s="69"/>
    </row>
    <row r="214" spans="1:32" x14ac:dyDescent="0.3">
      <c r="A214" s="10">
        <v>43311</v>
      </c>
      <c r="B214" s="1" t="s">
        <v>4</v>
      </c>
      <c r="C214" s="4"/>
      <c r="D214" s="4"/>
      <c r="E214" s="4"/>
      <c r="F214" s="5"/>
      <c r="G214" s="5"/>
      <c r="H214" s="120"/>
      <c r="I214" s="12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V214" s="6"/>
      <c r="W214" s="6"/>
      <c r="X214" s="6"/>
      <c r="Z214" s="7"/>
      <c r="AA214" s="7"/>
      <c r="AB214" s="7"/>
      <c r="AC214" s="7"/>
      <c r="AD214" s="7"/>
      <c r="AF214" s="69"/>
    </row>
    <row r="215" spans="1:32" x14ac:dyDescent="0.3">
      <c r="A215" s="10">
        <v>43312</v>
      </c>
      <c r="B215" s="1" t="s">
        <v>5</v>
      </c>
      <c r="C215" s="4"/>
      <c r="D215" s="4"/>
      <c r="E215" s="4"/>
      <c r="F215" s="5"/>
      <c r="G215" s="5"/>
      <c r="H215" s="120"/>
      <c r="I215" s="12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V215" s="6"/>
      <c r="W215" s="6"/>
      <c r="X215" s="6"/>
      <c r="Z215" s="7"/>
      <c r="AA215" s="7"/>
      <c r="AB215" s="7"/>
      <c r="AC215" s="7"/>
      <c r="AD215" s="7"/>
      <c r="AF215" s="69"/>
    </row>
    <row r="216" spans="1:32" x14ac:dyDescent="0.3">
      <c r="A216" s="10">
        <v>43313</v>
      </c>
      <c r="B216" s="1" t="s">
        <v>6</v>
      </c>
      <c r="C216" s="4"/>
      <c r="D216" s="4"/>
      <c r="E216" s="4"/>
      <c r="F216" s="5"/>
      <c r="G216" s="5"/>
      <c r="H216" s="120"/>
      <c r="I216" s="12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V216" s="6"/>
      <c r="W216" s="6"/>
      <c r="X216" s="6"/>
      <c r="Z216" s="7"/>
      <c r="AA216" s="7"/>
      <c r="AB216" s="7"/>
      <c r="AC216" s="7"/>
      <c r="AD216" s="7"/>
      <c r="AF216" s="69"/>
    </row>
    <row r="217" spans="1:32" x14ac:dyDescent="0.3">
      <c r="A217" s="10">
        <v>43314</v>
      </c>
      <c r="B217" s="1" t="s">
        <v>7</v>
      </c>
      <c r="C217" s="4"/>
      <c r="D217" s="4"/>
      <c r="E217" s="4"/>
      <c r="F217" s="5"/>
      <c r="G217" s="5"/>
      <c r="H217" s="120"/>
      <c r="I217" s="12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V217" s="6"/>
      <c r="W217" s="6"/>
      <c r="X217" s="6"/>
      <c r="Z217" s="7"/>
      <c r="AA217" s="7"/>
      <c r="AB217" s="7"/>
      <c r="AC217" s="7"/>
      <c r="AD217" s="7"/>
      <c r="AF217" s="69"/>
    </row>
    <row r="218" spans="1:32" x14ac:dyDescent="0.3">
      <c r="A218" s="10">
        <v>43315</v>
      </c>
      <c r="B218" s="1" t="s">
        <v>8</v>
      </c>
      <c r="C218" s="4"/>
      <c r="D218" s="4"/>
      <c r="E218" s="4"/>
      <c r="F218" s="5"/>
      <c r="G218" s="5"/>
      <c r="H218" s="120"/>
      <c r="I218" s="12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V218" s="6"/>
      <c r="W218" s="6"/>
      <c r="X218" s="6"/>
      <c r="Z218" s="7"/>
      <c r="AA218" s="7"/>
      <c r="AB218" s="7"/>
      <c r="AC218" s="7"/>
      <c r="AD218" s="7"/>
      <c r="AF218" s="69"/>
    </row>
    <row r="219" spans="1:32" x14ac:dyDescent="0.3">
      <c r="A219" s="10">
        <v>43316</v>
      </c>
      <c r="B219" s="1" t="s">
        <v>41</v>
      </c>
      <c r="C219" s="4"/>
      <c r="D219" s="4"/>
      <c r="E219" s="4"/>
      <c r="F219" s="5"/>
      <c r="G219" s="5"/>
      <c r="H219" s="120"/>
      <c r="I219" s="12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V219" s="6"/>
      <c r="W219" s="6"/>
      <c r="X219" s="6"/>
      <c r="Z219" s="7"/>
      <c r="AA219" s="7"/>
      <c r="AB219" s="7"/>
      <c r="AC219" s="7"/>
      <c r="AD219" s="7"/>
      <c r="AF219" s="69"/>
    </row>
    <row r="220" spans="1:32" x14ac:dyDescent="0.3">
      <c r="A220" s="10">
        <v>43317</v>
      </c>
      <c r="B220" s="1" t="s">
        <v>42</v>
      </c>
      <c r="C220" s="4"/>
      <c r="D220" s="4"/>
      <c r="E220" s="4"/>
      <c r="F220" s="5"/>
      <c r="G220" s="5"/>
      <c r="H220" s="120"/>
      <c r="I220" s="12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V220" s="6"/>
      <c r="W220" s="6"/>
      <c r="X220" s="6"/>
      <c r="Z220" s="7"/>
      <c r="AA220" s="7"/>
      <c r="AB220" s="7"/>
      <c r="AC220" s="7"/>
      <c r="AD220" s="7"/>
      <c r="AF220" s="69"/>
    </row>
    <row r="221" spans="1:32" x14ac:dyDescent="0.3">
      <c r="A221" s="10">
        <v>43318</v>
      </c>
      <c r="B221" s="1" t="s">
        <v>4</v>
      </c>
      <c r="C221" s="4"/>
      <c r="D221" s="4"/>
      <c r="E221" s="4"/>
      <c r="F221" s="5"/>
      <c r="G221" s="5"/>
      <c r="H221" s="120"/>
      <c r="I221" s="12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V221" s="6"/>
      <c r="W221" s="6"/>
      <c r="X221" s="6"/>
      <c r="Z221" s="7"/>
      <c r="AA221" s="7"/>
      <c r="AB221" s="7"/>
      <c r="AC221" s="7"/>
      <c r="AD221" s="7"/>
      <c r="AF221" s="69"/>
    </row>
    <row r="222" spans="1:32" x14ac:dyDescent="0.3">
      <c r="A222" s="10">
        <v>43319</v>
      </c>
      <c r="B222" s="1" t="s">
        <v>5</v>
      </c>
      <c r="C222" s="4"/>
      <c r="D222" s="4"/>
      <c r="E222" s="4"/>
      <c r="F222" s="5"/>
      <c r="G222" s="5"/>
      <c r="H222" s="120"/>
      <c r="I222" s="12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V222" s="6"/>
      <c r="W222" s="6"/>
      <c r="X222" s="6"/>
      <c r="Z222" s="7"/>
      <c r="AA222" s="7"/>
      <c r="AB222" s="7"/>
      <c r="AC222" s="7"/>
      <c r="AD222" s="7"/>
      <c r="AF222" s="69"/>
    </row>
    <row r="223" spans="1:32" x14ac:dyDescent="0.3">
      <c r="A223" s="10">
        <v>43320</v>
      </c>
      <c r="B223" s="1" t="s">
        <v>6</v>
      </c>
      <c r="C223" s="4"/>
      <c r="D223" s="4"/>
      <c r="E223" s="4"/>
      <c r="F223" s="5"/>
      <c r="G223" s="5"/>
      <c r="H223" s="120"/>
      <c r="I223" s="12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V223" s="6"/>
      <c r="W223" s="6"/>
      <c r="X223" s="6"/>
      <c r="Z223" s="7"/>
      <c r="AA223" s="7"/>
      <c r="AB223" s="7"/>
      <c r="AC223" s="7"/>
      <c r="AD223" s="7"/>
      <c r="AF223" s="69"/>
    </row>
    <row r="224" spans="1:32" x14ac:dyDescent="0.3">
      <c r="A224" s="10">
        <v>43321</v>
      </c>
      <c r="B224" s="1" t="s">
        <v>7</v>
      </c>
      <c r="C224" s="4"/>
      <c r="D224" s="4"/>
      <c r="E224" s="4"/>
      <c r="F224" s="5"/>
      <c r="G224" s="5"/>
      <c r="H224" s="120"/>
      <c r="I224" s="12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V224" s="6"/>
      <c r="W224" s="6"/>
      <c r="X224" s="6"/>
      <c r="Z224" s="7"/>
      <c r="AA224" s="7"/>
      <c r="AB224" s="7"/>
      <c r="AC224" s="7"/>
      <c r="AD224" s="7"/>
      <c r="AF224" s="69"/>
    </row>
    <row r="225" spans="1:32" x14ac:dyDescent="0.3">
      <c r="A225" s="10">
        <v>43322</v>
      </c>
      <c r="B225" s="1" t="s">
        <v>8</v>
      </c>
      <c r="C225" s="4"/>
      <c r="D225" s="4"/>
      <c r="E225" s="4"/>
      <c r="F225" s="5"/>
      <c r="G225" s="5"/>
      <c r="H225" s="120"/>
      <c r="I225" s="12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V225" s="6"/>
      <c r="W225" s="6"/>
      <c r="X225" s="6"/>
      <c r="Z225" s="7"/>
      <c r="AA225" s="7"/>
      <c r="AB225" s="7"/>
      <c r="AC225" s="7"/>
      <c r="AD225" s="7"/>
      <c r="AF225" s="69"/>
    </row>
    <row r="226" spans="1:32" x14ac:dyDescent="0.3">
      <c r="A226" s="10">
        <v>43323</v>
      </c>
      <c r="B226" s="1" t="s">
        <v>41</v>
      </c>
      <c r="C226" s="4"/>
      <c r="D226" s="4"/>
      <c r="E226" s="4"/>
      <c r="F226" s="5"/>
      <c r="G226" s="5"/>
      <c r="H226" s="120"/>
      <c r="I226" s="12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V226" s="6"/>
      <c r="W226" s="6"/>
      <c r="X226" s="6"/>
      <c r="Z226" s="7"/>
      <c r="AA226" s="7"/>
      <c r="AB226" s="7"/>
      <c r="AC226" s="7"/>
      <c r="AD226" s="7"/>
      <c r="AF226" s="69"/>
    </row>
    <row r="227" spans="1:32" x14ac:dyDescent="0.3">
      <c r="A227" s="10">
        <v>43324</v>
      </c>
      <c r="B227" s="1" t="s">
        <v>42</v>
      </c>
      <c r="C227" s="4"/>
      <c r="D227" s="4"/>
      <c r="E227" s="4"/>
      <c r="F227" s="5"/>
      <c r="G227" s="5"/>
      <c r="H227" s="120"/>
      <c r="I227" s="12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V227" s="6"/>
      <c r="W227" s="6"/>
      <c r="X227" s="6"/>
      <c r="Z227" s="7"/>
      <c r="AA227" s="7"/>
      <c r="AB227" s="7"/>
      <c r="AC227" s="7"/>
      <c r="AD227" s="7"/>
      <c r="AF227" s="69"/>
    </row>
    <row r="228" spans="1:32" x14ac:dyDescent="0.3">
      <c r="A228" s="10">
        <v>43325</v>
      </c>
      <c r="B228" s="1" t="s">
        <v>4</v>
      </c>
      <c r="C228" s="4"/>
      <c r="D228" s="4"/>
      <c r="E228" s="4"/>
      <c r="F228" s="5"/>
      <c r="G228" s="5"/>
      <c r="H228" s="120"/>
      <c r="I228" s="12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V228" s="6"/>
      <c r="W228" s="6"/>
      <c r="X228" s="6"/>
      <c r="Z228" s="7"/>
      <c r="AA228" s="7"/>
      <c r="AB228" s="7"/>
      <c r="AC228" s="7"/>
      <c r="AD228" s="7"/>
      <c r="AF228" s="69"/>
    </row>
    <row r="229" spans="1:32" x14ac:dyDescent="0.3">
      <c r="A229" s="10">
        <v>43326</v>
      </c>
      <c r="B229" s="1" t="s">
        <v>5</v>
      </c>
      <c r="C229" s="4"/>
      <c r="D229" s="4"/>
      <c r="E229" s="4"/>
      <c r="F229" s="5"/>
      <c r="G229" s="5"/>
      <c r="H229" s="120"/>
      <c r="I229" s="12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V229" s="6"/>
      <c r="W229" s="6"/>
      <c r="X229" s="6"/>
      <c r="Z229" s="7"/>
      <c r="AA229" s="7"/>
      <c r="AB229" s="7"/>
      <c r="AC229" s="7"/>
      <c r="AD229" s="7"/>
      <c r="AF229" s="69"/>
    </row>
    <row r="230" spans="1:32" x14ac:dyDescent="0.3">
      <c r="A230" s="10">
        <v>43327</v>
      </c>
      <c r="B230" s="1" t="s">
        <v>6</v>
      </c>
      <c r="C230" s="4"/>
      <c r="D230" s="4"/>
      <c r="E230" s="4"/>
      <c r="F230" s="5"/>
      <c r="G230" s="5"/>
      <c r="H230" s="120"/>
      <c r="I230" s="12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V230" s="6"/>
      <c r="W230" s="6"/>
      <c r="X230" s="6"/>
      <c r="Z230" s="7"/>
      <c r="AA230" s="7"/>
      <c r="AB230" s="7"/>
      <c r="AC230" s="7"/>
      <c r="AD230" s="7"/>
      <c r="AF230" s="69"/>
    </row>
    <row r="231" spans="1:32" x14ac:dyDescent="0.3">
      <c r="A231" s="10">
        <v>43328</v>
      </c>
      <c r="B231" s="1" t="s">
        <v>7</v>
      </c>
      <c r="C231" s="4"/>
      <c r="D231" s="4"/>
      <c r="E231" s="4"/>
      <c r="F231" s="5"/>
      <c r="G231" s="5"/>
      <c r="H231" s="120"/>
      <c r="I231" s="12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V231" s="6"/>
      <c r="W231" s="6"/>
      <c r="X231" s="6"/>
      <c r="Z231" s="7"/>
      <c r="AA231" s="7"/>
      <c r="AB231" s="7"/>
      <c r="AC231" s="7"/>
      <c r="AD231" s="7"/>
      <c r="AF231" s="69"/>
    </row>
    <row r="232" spans="1:32" x14ac:dyDescent="0.3">
      <c r="A232" s="10">
        <v>43329</v>
      </c>
      <c r="B232" s="1" t="s">
        <v>8</v>
      </c>
      <c r="C232" s="4"/>
      <c r="D232" s="4"/>
      <c r="E232" s="4"/>
      <c r="F232" s="5"/>
      <c r="G232" s="5"/>
      <c r="H232" s="120"/>
      <c r="I232" s="12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V232" s="6"/>
      <c r="W232" s="6"/>
      <c r="X232" s="6"/>
      <c r="Z232" s="7"/>
      <c r="AA232" s="7"/>
      <c r="AB232" s="7"/>
      <c r="AC232" s="7"/>
      <c r="AD232" s="7"/>
      <c r="AF232" s="69"/>
    </row>
    <row r="233" spans="1:32" x14ac:dyDescent="0.3">
      <c r="A233" s="10">
        <v>43330</v>
      </c>
      <c r="B233" s="1" t="s">
        <v>41</v>
      </c>
      <c r="C233" s="4"/>
      <c r="D233" s="4"/>
      <c r="E233" s="4"/>
      <c r="F233" s="5"/>
      <c r="G233" s="5"/>
      <c r="H233" s="120"/>
      <c r="I233" s="12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V233" s="6"/>
      <c r="W233" s="6"/>
      <c r="X233" s="6"/>
      <c r="Z233" s="7"/>
      <c r="AA233" s="7"/>
      <c r="AB233" s="7"/>
      <c r="AC233" s="7"/>
      <c r="AD233" s="7"/>
      <c r="AF233" s="69"/>
    </row>
    <row r="234" spans="1:32" x14ac:dyDescent="0.3">
      <c r="A234" s="10">
        <v>43331</v>
      </c>
      <c r="B234" s="1" t="s">
        <v>42</v>
      </c>
      <c r="C234" s="4"/>
      <c r="D234" s="4"/>
      <c r="E234" s="4"/>
      <c r="F234" s="5"/>
      <c r="G234" s="5"/>
      <c r="H234" s="120"/>
      <c r="I234" s="12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V234" s="6"/>
      <c r="W234" s="6"/>
      <c r="X234" s="6"/>
      <c r="Z234" s="7"/>
      <c r="AA234" s="7"/>
      <c r="AB234" s="7"/>
      <c r="AC234" s="7"/>
      <c r="AD234" s="7"/>
      <c r="AF234" s="69"/>
    </row>
    <row r="235" spans="1:32" x14ac:dyDescent="0.3">
      <c r="A235" s="10">
        <v>43332</v>
      </c>
      <c r="B235" s="1" t="s">
        <v>4</v>
      </c>
      <c r="C235" s="4"/>
      <c r="D235" s="4"/>
      <c r="E235" s="4"/>
      <c r="F235" s="5"/>
      <c r="G235" s="5"/>
      <c r="H235" s="120"/>
      <c r="I235" s="12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V235" s="6"/>
      <c r="W235" s="6"/>
      <c r="X235" s="6"/>
      <c r="Z235" s="7"/>
      <c r="AA235" s="7"/>
      <c r="AB235" s="7"/>
      <c r="AC235" s="7"/>
      <c r="AD235" s="7"/>
      <c r="AF235" s="69"/>
    </row>
    <row r="236" spans="1:32" x14ac:dyDescent="0.3">
      <c r="A236" s="10">
        <v>43333</v>
      </c>
      <c r="B236" s="1" t="s">
        <v>5</v>
      </c>
      <c r="C236" s="4"/>
      <c r="D236" s="4"/>
      <c r="E236" s="4"/>
      <c r="F236" s="5"/>
      <c r="G236" s="5"/>
      <c r="H236" s="120"/>
      <c r="I236" s="12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V236" s="6"/>
      <c r="W236" s="6"/>
      <c r="X236" s="6"/>
      <c r="Z236" s="7"/>
      <c r="AA236" s="7"/>
      <c r="AB236" s="7"/>
      <c r="AC236" s="7"/>
      <c r="AD236" s="7"/>
      <c r="AF236" s="69"/>
    </row>
    <row r="237" spans="1:32" x14ac:dyDescent="0.3">
      <c r="A237" s="10">
        <v>43334</v>
      </c>
      <c r="B237" s="1" t="s">
        <v>6</v>
      </c>
      <c r="C237" s="4"/>
      <c r="D237" s="4"/>
      <c r="E237" s="4"/>
      <c r="F237" s="5"/>
      <c r="G237" s="5"/>
      <c r="H237" s="120"/>
      <c r="I237" s="12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V237" s="6"/>
      <c r="W237" s="6"/>
      <c r="X237" s="6"/>
      <c r="Z237" s="7"/>
      <c r="AA237" s="7"/>
      <c r="AB237" s="7"/>
      <c r="AC237" s="7"/>
      <c r="AD237" s="7"/>
      <c r="AF237" s="69"/>
    </row>
    <row r="238" spans="1:32" x14ac:dyDescent="0.3">
      <c r="A238" s="10">
        <v>43335</v>
      </c>
      <c r="B238" s="1" t="s">
        <v>7</v>
      </c>
      <c r="C238" s="4"/>
      <c r="D238" s="4"/>
      <c r="E238" s="4"/>
      <c r="F238" s="5"/>
      <c r="G238" s="5"/>
      <c r="H238" s="120"/>
      <c r="I238" s="12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V238" s="6"/>
      <c r="W238" s="6"/>
      <c r="X238" s="6"/>
      <c r="Z238" s="7"/>
      <c r="AA238" s="7"/>
      <c r="AB238" s="7"/>
      <c r="AC238" s="7"/>
      <c r="AD238" s="7"/>
      <c r="AF238" s="69"/>
    </row>
    <row r="239" spans="1:32" x14ac:dyDescent="0.3">
      <c r="A239" s="10">
        <v>43336</v>
      </c>
      <c r="B239" s="1" t="s">
        <v>8</v>
      </c>
      <c r="C239" s="4"/>
      <c r="D239" s="4"/>
      <c r="E239" s="4"/>
      <c r="F239" s="5"/>
      <c r="G239" s="5"/>
      <c r="H239" s="120"/>
      <c r="I239" s="12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V239" s="6"/>
      <c r="W239" s="6"/>
      <c r="X239" s="6"/>
      <c r="Z239" s="7"/>
      <c r="AA239" s="7"/>
      <c r="AB239" s="7"/>
      <c r="AC239" s="7"/>
      <c r="AD239" s="7"/>
      <c r="AF239" s="69"/>
    </row>
    <row r="240" spans="1:32" x14ac:dyDescent="0.3">
      <c r="A240" s="10">
        <v>43337</v>
      </c>
      <c r="B240" s="1" t="s">
        <v>41</v>
      </c>
      <c r="C240" s="4"/>
      <c r="D240" s="4"/>
      <c r="E240" s="4"/>
      <c r="F240" s="5"/>
      <c r="G240" s="5"/>
      <c r="H240" s="120"/>
      <c r="I240" s="12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V240" s="6"/>
      <c r="W240" s="6"/>
      <c r="X240" s="6"/>
      <c r="Z240" s="7"/>
      <c r="AA240" s="7"/>
      <c r="AB240" s="7"/>
      <c r="AC240" s="7"/>
      <c r="AD240" s="7"/>
      <c r="AF240" s="69"/>
    </row>
    <row r="241" spans="1:32" x14ac:dyDescent="0.3">
      <c r="A241" s="10">
        <v>43338</v>
      </c>
      <c r="B241" s="1" t="s">
        <v>42</v>
      </c>
      <c r="C241" s="4"/>
      <c r="D241" s="4"/>
      <c r="E241" s="4"/>
      <c r="F241" s="5"/>
      <c r="G241" s="5"/>
      <c r="H241" s="120"/>
      <c r="I241" s="12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V241" s="6"/>
      <c r="W241" s="6"/>
      <c r="X241" s="6"/>
      <c r="Z241" s="7"/>
      <c r="AA241" s="7"/>
      <c r="AB241" s="7"/>
      <c r="AC241" s="7"/>
      <c r="AD241" s="7"/>
      <c r="AF241" s="69"/>
    </row>
    <row r="242" spans="1:32" x14ac:dyDescent="0.3">
      <c r="A242" s="10">
        <v>43339</v>
      </c>
      <c r="B242" s="1" t="s">
        <v>4</v>
      </c>
      <c r="C242" s="4"/>
      <c r="D242" s="4"/>
      <c r="E242" s="4"/>
      <c r="F242" s="5"/>
      <c r="G242" s="5"/>
      <c r="H242" s="120"/>
      <c r="I242" s="12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V242" s="6"/>
      <c r="W242" s="6"/>
      <c r="X242" s="6"/>
      <c r="Z242" s="7"/>
      <c r="AA242" s="7"/>
      <c r="AB242" s="7"/>
      <c r="AC242" s="7"/>
      <c r="AD242" s="7"/>
      <c r="AF242" s="69"/>
    </row>
    <row r="243" spans="1:32" x14ac:dyDescent="0.3">
      <c r="A243" s="10">
        <v>43340</v>
      </c>
      <c r="B243" s="1" t="s">
        <v>5</v>
      </c>
      <c r="C243" s="4"/>
      <c r="D243" s="4"/>
      <c r="E243" s="4"/>
      <c r="F243" s="5"/>
      <c r="G243" s="5"/>
      <c r="H243" s="120"/>
      <c r="I243" s="12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V243" s="6"/>
      <c r="W243" s="6"/>
      <c r="X243" s="6"/>
      <c r="Z243" s="7"/>
      <c r="AA243" s="7"/>
      <c r="AB243" s="7"/>
      <c r="AC243" s="7"/>
      <c r="AD243" s="7"/>
      <c r="AF243" s="69"/>
    </row>
    <row r="244" spans="1:32" x14ac:dyDescent="0.3">
      <c r="A244" s="10">
        <v>43341</v>
      </c>
      <c r="B244" s="1" t="s">
        <v>6</v>
      </c>
      <c r="C244" s="4"/>
      <c r="D244" s="4"/>
      <c r="E244" s="4"/>
      <c r="F244" s="5"/>
      <c r="G244" s="5"/>
      <c r="H244" s="120"/>
      <c r="I244" s="12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V244" s="6"/>
      <c r="W244" s="6"/>
      <c r="X244" s="6"/>
      <c r="Z244" s="7"/>
      <c r="AA244" s="7"/>
      <c r="AB244" s="7"/>
      <c r="AC244" s="7"/>
      <c r="AD244" s="7"/>
      <c r="AF244" s="69"/>
    </row>
    <row r="245" spans="1:32" x14ac:dyDescent="0.3">
      <c r="A245" s="10">
        <v>43342</v>
      </c>
      <c r="B245" s="1" t="s">
        <v>7</v>
      </c>
      <c r="C245" s="4"/>
      <c r="D245" s="4"/>
      <c r="E245" s="4"/>
      <c r="F245" s="5"/>
      <c r="G245" s="5"/>
      <c r="H245" s="120"/>
      <c r="I245" s="12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V245" s="6"/>
      <c r="W245" s="6"/>
      <c r="X245" s="6"/>
      <c r="Z245" s="7"/>
      <c r="AA245" s="7"/>
      <c r="AB245" s="7"/>
      <c r="AC245" s="7"/>
      <c r="AD245" s="7"/>
      <c r="AF245" s="69"/>
    </row>
    <row r="246" spans="1:32" x14ac:dyDescent="0.3">
      <c r="A246" s="10">
        <v>43343</v>
      </c>
      <c r="B246" s="1" t="s">
        <v>8</v>
      </c>
      <c r="C246" s="4"/>
      <c r="D246" s="4"/>
      <c r="E246" s="4"/>
      <c r="F246" s="5"/>
      <c r="G246" s="5"/>
      <c r="H246" s="120"/>
      <c r="I246" s="12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V246" s="6"/>
      <c r="W246" s="6"/>
      <c r="X246" s="6"/>
      <c r="Z246" s="7"/>
      <c r="AA246" s="7"/>
      <c r="AB246" s="7"/>
      <c r="AC246" s="7"/>
      <c r="AD246" s="7"/>
      <c r="AF246" s="69"/>
    </row>
    <row r="247" spans="1:32" x14ac:dyDescent="0.3">
      <c r="A247" s="10">
        <v>43344</v>
      </c>
      <c r="B247" s="1" t="s">
        <v>41</v>
      </c>
      <c r="C247" s="4"/>
      <c r="D247" s="4"/>
      <c r="E247" s="4"/>
      <c r="F247" s="5"/>
      <c r="G247" s="5"/>
      <c r="H247" s="120"/>
      <c r="I247" s="12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6"/>
      <c r="W247" s="6"/>
      <c r="X247" s="6"/>
      <c r="Z247" s="7"/>
      <c r="AA247" s="7"/>
      <c r="AB247" s="7"/>
      <c r="AC247" s="7"/>
      <c r="AD247" s="7"/>
      <c r="AF247" s="69"/>
    </row>
    <row r="248" spans="1:32" x14ac:dyDescent="0.3">
      <c r="A248" s="10">
        <v>43345</v>
      </c>
      <c r="B248" s="1" t="s">
        <v>42</v>
      </c>
      <c r="C248" s="4"/>
      <c r="D248" s="4"/>
      <c r="E248" s="4"/>
      <c r="F248" s="5"/>
      <c r="G248" s="5"/>
      <c r="H248" s="120"/>
      <c r="I248" s="12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V248" s="6"/>
      <c r="W248" s="6"/>
      <c r="X248" s="6"/>
      <c r="Z248" s="7"/>
      <c r="AA248" s="7"/>
      <c r="AB248" s="7"/>
      <c r="AC248" s="7"/>
      <c r="AD248" s="7"/>
      <c r="AF248" s="69"/>
    </row>
    <row r="249" spans="1:32" x14ac:dyDescent="0.3">
      <c r="A249" s="10">
        <v>43346</v>
      </c>
      <c r="B249" s="1" t="s">
        <v>4</v>
      </c>
      <c r="C249" s="4"/>
      <c r="D249" s="4"/>
      <c r="E249" s="4"/>
      <c r="F249" s="5"/>
      <c r="G249" s="5"/>
      <c r="H249" s="120"/>
      <c r="I249" s="12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V249" s="6"/>
      <c r="W249" s="6"/>
      <c r="X249" s="6"/>
      <c r="Z249" s="7"/>
      <c r="AA249" s="7"/>
      <c r="AB249" s="7"/>
      <c r="AC249" s="7"/>
      <c r="AD249" s="7"/>
      <c r="AF249" s="69"/>
    </row>
    <row r="250" spans="1:32" x14ac:dyDescent="0.3">
      <c r="A250" s="10">
        <v>43347</v>
      </c>
      <c r="B250" s="1" t="s">
        <v>5</v>
      </c>
      <c r="C250" s="4"/>
      <c r="D250" s="4"/>
      <c r="E250" s="4"/>
      <c r="F250" s="5"/>
      <c r="G250" s="5"/>
      <c r="H250" s="120"/>
      <c r="I250" s="12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V250" s="6"/>
      <c r="W250" s="6"/>
      <c r="X250" s="6"/>
      <c r="Z250" s="7"/>
      <c r="AA250" s="7"/>
      <c r="AB250" s="7"/>
      <c r="AC250" s="7"/>
      <c r="AD250" s="7"/>
      <c r="AF250" s="69"/>
    </row>
    <row r="251" spans="1:32" x14ac:dyDescent="0.3">
      <c r="A251" s="10">
        <v>43348</v>
      </c>
      <c r="B251" s="1" t="s">
        <v>6</v>
      </c>
      <c r="C251" s="4"/>
      <c r="D251" s="4"/>
      <c r="E251" s="4"/>
      <c r="F251" s="5"/>
      <c r="G251" s="5"/>
      <c r="H251" s="120"/>
      <c r="I251" s="12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V251" s="6"/>
      <c r="W251" s="6"/>
      <c r="X251" s="6"/>
      <c r="Z251" s="7"/>
      <c r="AA251" s="7"/>
      <c r="AB251" s="7"/>
      <c r="AC251" s="7"/>
      <c r="AD251" s="7"/>
      <c r="AF251" s="69"/>
    </row>
    <row r="252" spans="1:32" x14ac:dyDescent="0.3">
      <c r="A252" s="10">
        <v>43349</v>
      </c>
      <c r="B252" s="1" t="s">
        <v>7</v>
      </c>
      <c r="C252" s="4"/>
      <c r="D252" s="4"/>
      <c r="E252" s="4"/>
      <c r="F252" s="5"/>
      <c r="G252" s="5"/>
      <c r="H252" s="120"/>
      <c r="I252" s="12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V252" s="6"/>
      <c r="W252" s="6"/>
      <c r="X252" s="6"/>
      <c r="Z252" s="7"/>
      <c r="AA252" s="7"/>
      <c r="AB252" s="7"/>
      <c r="AC252" s="7"/>
      <c r="AD252" s="7"/>
      <c r="AF252" s="69"/>
    </row>
    <row r="253" spans="1:32" x14ac:dyDescent="0.3">
      <c r="A253" s="10">
        <v>43350</v>
      </c>
      <c r="B253" s="1" t="s">
        <v>8</v>
      </c>
      <c r="C253" s="4"/>
      <c r="D253" s="4"/>
      <c r="E253" s="4"/>
      <c r="F253" s="5"/>
      <c r="G253" s="5"/>
      <c r="H253" s="120"/>
      <c r="I253" s="12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V253" s="6"/>
      <c r="W253" s="6"/>
      <c r="X253" s="6"/>
      <c r="Z253" s="7"/>
      <c r="AA253" s="7"/>
      <c r="AB253" s="7"/>
      <c r="AC253" s="7"/>
      <c r="AD253" s="7"/>
      <c r="AF253" s="69"/>
    </row>
    <row r="254" spans="1:32" x14ac:dyDescent="0.3">
      <c r="A254" s="10">
        <v>43351</v>
      </c>
      <c r="B254" s="1" t="s">
        <v>41</v>
      </c>
      <c r="C254" s="4"/>
      <c r="D254" s="4"/>
      <c r="E254" s="4"/>
      <c r="F254" s="5"/>
      <c r="G254" s="5"/>
      <c r="H254" s="120"/>
      <c r="I254" s="12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V254" s="6"/>
      <c r="W254" s="6"/>
      <c r="X254" s="6"/>
      <c r="Z254" s="7"/>
      <c r="AA254" s="7"/>
      <c r="AB254" s="7"/>
      <c r="AC254" s="7"/>
      <c r="AD254" s="7"/>
      <c r="AF254" s="69"/>
    </row>
    <row r="255" spans="1:32" x14ac:dyDescent="0.3">
      <c r="A255" s="10">
        <v>43352</v>
      </c>
      <c r="B255" s="1" t="s">
        <v>42</v>
      </c>
      <c r="C255" s="4"/>
      <c r="D255" s="4"/>
      <c r="E255" s="4"/>
      <c r="F255" s="5"/>
      <c r="G255" s="5"/>
      <c r="H255" s="120"/>
      <c r="I255" s="12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V255" s="6"/>
      <c r="W255" s="6"/>
      <c r="X255" s="6"/>
      <c r="Z255" s="7"/>
      <c r="AA255" s="7"/>
      <c r="AB255" s="7"/>
      <c r="AC255" s="7"/>
      <c r="AD255" s="7"/>
      <c r="AF255" s="69"/>
    </row>
    <row r="256" spans="1:32" x14ac:dyDescent="0.3">
      <c r="A256" s="10">
        <v>43353</v>
      </c>
      <c r="B256" s="1" t="s">
        <v>4</v>
      </c>
      <c r="C256" s="4"/>
      <c r="D256" s="4"/>
      <c r="E256" s="4"/>
      <c r="F256" s="5"/>
      <c r="G256" s="5"/>
      <c r="H256" s="120"/>
      <c r="I256" s="12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V256" s="6"/>
      <c r="W256" s="6"/>
      <c r="X256" s="6"/>
      <c r="Z256" s="7"/>
      <c r="AA256" s="7"/>
      <c r="AB256" s="7"/>
      <c r="AC256" s="7"/>
      <c r="AD256" s="7"/>
      <c r="AF256" s="69"/>
    </row>
    <row r="257" spans="1:32" x14ac:dyDescent="0.3">
      <c r="A257" s="10">
        <v>43354</v>
      </c>
      <c r="B257" s="1" t="s">
        <v>5</v>
      </c>
      <c r="C257" s="4"/>
      <c r="D257" s="4"/>
      <c r="E257" s="4"/>
      <c r="F257" s="5"/>
      <c r="G257" s="5"/>
      <c r="H257" s="120"/>
      <c r="I257" s="12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V257" s="6"/>
      <c r="W257" s="6"/>
      <c r="X257" s="6"/>
      <c r="Z257" s="7"/>
      <c r="AA257" s="7"/>
      <c r="AB257" s="7"/>
      <c r="AC257" s="7"/>
      <c r="AD257" s="7"/>
      <c r="AF257" s="69"/>
    </row>
    <row r="258" spans="1:32" x14ac:dyDescent="0.3">
      <c r="A258" s="10">
        <v>43355</v>
      </c>
      <c r="B258" s="1" t="s">
        <v>6</v>
      </c>
      <c r="C258" s="4"/>
      <c r="D258" s="4"/>
      <c r="E258" s="4"/>
      <c r="F258" s="5"/>
      <c r="G258" s="5"/>
      <c r="H258" s="120"/>
      <c r="I258" s="12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V258" s="6"/>
      <c r="W258" s="6"/>
      <c r="X258" s="6"/>
      <c r="Z258" s="7"/>
      <c r="AA258" s="7"/>
      <c r="AB258" s="7"/>
      <c r="AC258" s="7"/>
      <c r="AD258" s="7"/>
      <c r="AF258" s="69"/>
    </row>
    <row r="259" spans="1:32" x14ac:dyDescent="0.3">
      <c r="A259" s="10">
        <v>43356</v>
      </c>
      <c r="B259" s="1" t="s">
        <v>7</v>
      </c>
      <c r="C259" s="4"/>
      <c r="D259" s="4"/>
      <c r="E259" s="4"/>
      <c r="F259" s="5"/>
      <c r="G259" s="5"/>
      <c r="H259" s="120"/>
      <c r="I259" s="12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V259" s="6"/>
      <c r="W259" s="6"/>
      <c r="X259" s="6"/>
      <c r="Z259" s="7"/>
      <c r="AA259" s="7"/>
      <c r="AB259" s="7"/>
      <c r="AC259" s="7"/>
      <c r="AD259" s="7"/>
      <c r="AF259" s="69"/>
    </row>
    <row r="260" spans="1:32" x14ac:dyDescent="0.3">
      <c r="A260" s="10">
        <v>43357</v>
      </c>
      <c r="B260" s="1" t="s">
        <v>8</v>
      </c>
      <c r="C260" s="4"/>
      <c r="D260" s="4"/>
      <c r="E260" s="4"/>
      <c r="F260" s="5"/>
      <c r="G260" s="5"/>
      <c r="H260" s="120"/>
      <c r="I260" s="12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V260" s="6"/>
      <c r="W260" s="6"/>
      <c r="X260" s="6"/>
      <c r="Z260" s="7"/>
      <c r="AA260" s="7"/>
      <c r="AB260" s="7"/>
      <c r="AC260" s="7"/>
      <c r="AD260" s="7"/>
      <c r="AF260" s="69"/>
    </row>
    <row r="261" spans="1:32" x14ac:dyDescent="0.3">
      <c r="A261" s="10">
        <v>43358</v>
      </c>
      <c r="B261" s="1" t="s">
        <v>41</v>
      </c>
      <c r="C261" s="4"/>
      <c r="D261" s="4"/>
      <c r="E261" s="4"/>
      <c r="F261" s="5"/>
      <c r="G261" s="5"/>
      <c r="H261" s="120"/>
      <c r="I261" s="12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V261" s="6"/>
      <c r="W261" s="6"/>
      <c r="X261" s="6"/>
      <c r="Z261" s="7"/>
      <c r="AA261" s="7"/>
      <c r="AB261" s="7"/>
      <c r="AC261" s="7"/>
      <c r="AD261" s="7"/>
      <c r="AF261" s="69"/>
    </row>
    <row r="262" spans="1:32" x14ac:dyDescent="0.3">
      <c r="A262" s="10">
        <v>43359</v>
      </c>
      <c r="B262" s="1" t="s">
        <v>42</v>
      </c>
      <c r="C262" s="4"/>
      <c r="D262" s="4"/>
      <c r="E262" s="4"/>
      <c r="F262" s="5"/>
      <c r="G262" s="5"/>
      <c r="H262" s="120"/>
      <c r="I262" s="12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V262" s="6"/>
      <c r="W262" s="6"/>
      <c r="X262" s="6"/>
      <c r="Z262" s="7"/>
      <c r="AA262" s="7"/>
      <c r="AB262" s="7"/>
      <c r="AC262" s="7"/>
      <c r="AD262" s="7"/>
      <c r="AF262" s="69"/>
    </row>
    <row r="263" spans="1:32" x14ac:dyDescent="0.3">
      <c r="A263" s="10">
        <v>43360</v>
      </c>
      <c r="B263" s="1" t="s">
        <v>4</v>
      </c>
      <c r="C263" s="4"/>
      <c r="D263" s="4"/>
      <c r="E263" s="4"/>
      <c r="F263" s="5"/>
      <c r="G263" s="5"/>
      <c r="H263" s="120"/>
      <c r="I263" s="12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6"/>
      <c r="W263" s="6"/>
      <c r="X263" s="6"/>
      <c r="Z263" s="7"/>
      <c r="AA263" s="7"/>
      <c r="AB263" s="7"/>
      <c r="AC263" s="7"/>
      <c r="AD263" s="7"/>
      <c r="AF263" s="69"/>
    </row>
    <row r="264" spans="1:32" x14ac:dyDescent="0.3">
      <c r="A264" s="10">
        <v>43361</v>
      </c>
      <c r="B264" s="1" t="s">
        <v>5</v>
      </c>
    </row>
    <row r="265" spans="1:32" x14ac:dyDescent="0.3">
      <c r="A265" s="10">
        <v>43362</v>
      </c>
      <c r="B265" s="1" t="s">
        <v>6</v>
      </c>
    </row>
    <row r="266" spans="1:32" x14ac:dyDescent="0.3">
      <c r="A266" s="10">
        <v>43363</v>
      </c>
      <c r="B266" s="1" t="s">
        <v>7</v>
      </c>
    </row>
    <row r="267" spans="1:32" x14ac:dyDescent="0.3">
      <c r="A267" s="10">
        <v>43364</v>
      </c>
      <c r="B267" s="1" t="s">
        <v>8</v>
      </c>
    </row>
    <row r="268" spans="1:32" x14ac:dyDescent="0.3">
      <c r="A268" s="10">
        <v>43365</v>
      </c>
      <c r="B268" s="1" t="s">
        <v>41</v>
      </c>
    </row>
    <row r="269" spans="1:32" x14ac:dyDescent="0.3">
      <c r="A269" s="10">
        <v>43366</v>
      </c>
      <c r="B269" s="1" t="s">
        <v>42</v>
      </c>
    </row>
    <row r="270" spans="1:32" x14ac:dyDescent="0.3">
      <c r="A270" s="10">
        <v>43367</v>
      </c>
      <c r="B270" s="1" t="s">
        <v>4</v>
      </c>
    </row>
    <row r="271" spans="1:32" x14ac:dyDescent="0.3">
      <c r="A271" s="10">
        <v>43368</v>
      </c>
      <c r="B271" s="1" t="s">
        <v>5</v>
      </c>
    </row>
    <row r="272" spans="1:32" x14ac:dyDescent="0.3">
      <c r="A272" s="10">
        <v>43369</v>
      </c>
      <c r="B272" s="1" t="s">
        <v>6</v>
      </c>
    </row>
    <row r="273" spans="1:2" x14ac:dyDescent="0.3">
      <c r="A273" s="10">
        <v>43370</v>
      </c>
      <c r="B273" s="1" t="s">
        <v>7</v>
      </c>
    </row>
    <row r="274" spans="1:2" x14ac:dyDescent="0.3">
      <c r="A274" s="10">
        <v>43371</v>
      </c>
      <c r="B274" s="1" t="s">
        <v>8</v>
      </c>
    </row>
    <row r="275" spans="1:2" x14ac:dyDescent="0.3">
      <c r="A275" s="10">
        <v>43372</v>
      </c>
      <c r="B275" s="1" t="s">
        <v>41</v>
      </c>
    </row>
    <row r="276" spans="1:2" x14ac:dyDescent="0.3">
      <c r="A276" s="10">
        <v>43373</v>
      </c>
      <c r="B276" s="1" t="s">
        <v>42</v>
      </c>
    </row>
    <row r="277" spans="1:2" x14ac:dyDescent="0.3">
      <c r="A277" s="10">
        <v>43374</v>
      </c>
      <c r="B277" s="1" t="s">
        <v>4</v>
      </c>
    </row>
    <row r="278" spans="1:2" x14ac:dyDescent="0.3">
      <c r="A278" s="10">
        <v>43375</v>
      </c>
      <c r="B278" s="1" t="s">
        <v>5</v>
      </c>
    </row>
    <row r="279" spans="1:2" x14ac:dyDescent="0.3">
      <c r="A279" s="10">
        <v>43376</v>
      </c>
      <c r="B279" s="1" t="s">
        <v>6</v>
      </c>
    </row>
    <row r="280" spans="1:2" x14ac:dyDescent="0.3">
      <c r="A280" s="10">
        <v>43377</v>
      </c>
      <c r="B280" s="1" t="s">
        <v>7</v>
      </c>
    </row>
    <row r="281" spans="1:2" x14ac:dyDescent="0.3">
      <c r="A281" s="10">
        <v>43378</v>
      </c>
      <c r="B281" s="1" t="s">
        <v>8</v>
      </c>
    </row>
    <row r="282" spans="1:2" x14ac:dyDescent="0.3">
      <c r="A282" s="10">
        <v>43379</v>
      </c>
      <c r="B282" s="1" t="s">
        <v>41</v>
      </c>
    </row>
    <row r="283" spans="1:2" x14ac:dyDescent="0.3">
      <c r="A283" s="10">
        <v>43380</v>
      </c>
      <c r="B283" s="1" t="s">
        <v>42</v>
      </c>
    </row>
    <row r="284" spans="1:2" x14ac:dyDescent="0.3">
      <c r="A284" s="10">
        <v>43381</v>
      </c>
      <c r="B284" s="1" t="s">
        <v>4</v>
      </c>
    </row>
    <row r="285" spans="1:2" x14ac:dyDescent="0.3">
      <c r="A285" s="10">
        <v>43382</v>
      </c>
      <c r="B285" s="1" t="s">
        <v>5</v>
      </c>
    </row>
    <row r="286" spans="1:2" x14ac:dyDescent="0.3">
      <c r="A286" s="10">
        <v>43383</v>
      </c>
      <c r="B286" s="1" t="s">
        <v>6</v>
      </c>
    </row>
    <row r="287" spans="1:2" x14ac:dyDescent="0.3">
      <c r="A287" s="10">
        <v>43384</v>
      </c>
      <c r="B287" s="1" t="s">
        <v>7</v>
      </c>
    </row>
    <row r="288" spans="1:2" x14ac:dyDescent="0.3">
      <c r="A288" s="10">
        <v>43385</v>
      </c>
      <c r="B288" s="1" t="s">
        <v>8</v>
      </c>
    </row>
    <row r="289" spans="1:2" x14ac:dyDescent="0.3">
      <c r="A289" s="10">
        <v>43386</v>
      </c>
      <c r="B289" s="1" t="s">
        <v>41</v>
      </c>
    </row>
    <row r="290" spans="1:2" x14ac:dyDescent="0.3">
      <c r="A290" s="10">
        <v>43387</v>
      </c>
      <c r="B290" s="1" t="s">
        <v>42</v>
      </c>
    </row>
    <row r="291" spans="1:2" x14ac:dyDescent="0.3">
      <c r="A291" s="10">
        <v>43388</v>
      </c>
      <c r="B291" s="1" t="s">
        <v>4</v>
      </c>
    </row>
    <row r="292" spans="1:2" x14ac:dyDescent="0.3">
      <c r="A292" s="10">
        <v>43389</v>
      </c>
      <c r="B292" s="1" t="s">
        <v>5</v>
      </c>
    </row>
    <row r="293" spans="1:2" x14ac:dyDescent="0.3">
      <c r="A293" s="10">
        <v>43390</v>
      </c>
      <c r="B293" s="1" t="s">
        <v>6</v>
      </c>
    </row>
    <row r="294" spans="1:2" x14ac:dyDescent="0.3">
      <c r="A294" s="10">
        <v>43391</v>
      </c>
      <c r="B294" s="1" t="s">
        <v>7</v>
      </c>
    </row>
    <row r="295" spans="1:2" x14ac:dyDescent="0.3">
      <c r="A295" s="10">
        <v>43392</v>
      </c>
      <c r="B295" s="1" t="s">
        <v>8</v>
      </c>
    </row>
    <row r="296" spans="1:2" x14ac:dyDescent="0.3">
      <c r="A296" s="10">
        <v>43393</v>
      </c>
      <c r="B296" s="1" t="s">
        <v>41</v>
      </c>
    </row>
    <row r="297" spans="1:2" x14ac:dyDescent="0.3">
      <c r="A297" s="10">
        <v>43394</v>
      </c>
      <c r="B297" s="1" t="s">
        <v>42</v>
      </c>
    </row>
    <row r="298" spans="1:2" x14ac:dyDescent="0.3">
      <c r="A298" s="10">
        <v>43395</v>
      </c>
      <c r="B298" s="1" t="s">
        <v>4</v>
      </c>
    </row>
    <row r="299" spans="1:2" x14ac:dyDescent="0.3">
      <c r="A299" s="10">
        <v>43396</v>
      </c>
      <c r="B299" s="1" t="s">
        <v>5</v>
      </c>
    </row>
    <row r="300" spans="1:2" x14ac:dyDescent="0.3">
      <c r="A300" s="10">
        <v>43397</v>
      </c>
      <c r="B300" s="1" t="s">
        <v>6</v>
      </c>
    </row>
    <row r="301" spans="1:2" x14ac:dyDescent="0.3">
      <c r="A301" s="10">
        <v>43398</v>
      </c>
      <c r="B301" s="1" t="s">
        <v>7</v>
      </c>
    </row>
    <row r="302" spans="1:2" x14ac:dyDescent="0.3">
      <c r="A302" s="10">
        <v>43399</v>
      </c>
      <c r="B302" s="1" t="s">
        <v>8</v>
      </c>
    </row>
    <row r="303" spans="1:2" x14ac:dyDescent="0.3">
      <c r="A303" s="10">
        <v>43400</v>
      </c>
      <c r="B303" s="1" t="s">
        <v>41</v>
      </c>
    </row>
    <row r="304" spans="1:2" x14ac:dyDescent="0.3">
      <c r="A304" s="10">
        <v>43401</v>
      </c>
      <c r="B304" s="1" t="s">
        <v>42</v>
      </c>
    </row>
    <row r="305" spans="1:2" x14ac:dyDescent="0.3">
      <c r="A305" s="10">
        <v>43402</v>
      </c>
      <c r="B305" s="1" t="s">
        <v>4</v>
      </c>
    </row>
    <row r="306" spans="1:2" x14ac:dyDescent="0.3">
      <c r="A306" s="10">
        <v>43403</v>
      </c>
      <c r="B306" s="1" t="s">
        <v>5</v>
      </c>
    </row>
    <row r="307" spans="1:2" x14ac:dyDescent="0.3">
      <c r="A307" s="10">
        <v>43404</v>
      </c>
      <c r="B307" s="1" t="s">
        <v>6</v>
      </c>
    </row>
    <row r="308" spans="1:2" x14ac:dyDescent="0.3">
      <c r="A308" s="10">
        <v>43405</v>
      </c>
      <c r="B308" s="1" t="s">
        <v>7</v>
      </c>
    </row>
    <row r="309" spans="1:2" x14ac:dyDescent="0.3">
      <c r="A309" s="10">
        <v>43406</v>
      </c>
      <c r="B309" s="1" t="s">
        <v>8</v>
      </c>
    </row>
    <row r="310" spans="1:2" x14ac:dyDescent="0.3">
      <c r="A310" s="10">
        <v>43407</v>
      </c>
      <c r="B310" s="1" t="s">
        <v>41</v>
      </c>
    </row>
    <row r="311" spans="1:2" x14ac:dyDescent="0.3">
      <c r="A311" s="10">
        <v>43408</v>
      </c>
      <c r="B311" s="1" t="s">
        <v>42</v>
      </c>
    </row>
    <row r="312" spans="1:2" x14ac:dyDescent="0.3">
      <c r="A312" s="10">
        <v>43409</v>
      </c>
      <c r="B312" s="1" t="s">
        <v>4</v>
      </c>
    </row>
    <row r="313" spans="1:2" x14ac:dyDescent="0.3">
      <c r="A313" s="10">
        <v>43410</v>
      </c>
      <c r="B313" s="1" t="s">
        <v>5</v>
      </c>
    </row>
    <row r="314" spans="1:2" x14ac:dyDescent="0.3">
      <c r="A314" s="10">
        <v>43411</v>
      </c>
      <c r="B314" s="1" t="s">
        <v>6</v>
      </c>
    </row>
    <row r="315" spans="1:2" x14ac:dyDescent="0.3">
      <c r="A315" s="10">
        <v>43412</v>
      </c>
      <c r="B315" s="1" t="s">
        <v>7</v>
      </c>
    </row>
    <row r="316" spans="1:2" x14ac:dyDescent="0.3">
      <c r="A316" s="10">
        <v>43413</v>
      </c>
      <c r="B316" s="1" t="s">
        <v>8</v>
      </c>
    </row>
    <row r="317" spans="1:2" x14ac:dyDescent="0.3">
      <c r="A317" s="10">
        <v>43414</v>
      </c>
      <c r="B317" s="1" t="s">
        <v>41</v>
      </c>
    </row>
    <row r="318" spans="1:2" x14ac:dyDescent="0.3">
      <c r="A318" s="10">
        <v>43415</v>
      </c>
      <c r="B318" s="1" t="s">
        <v>42</v>
      </c>
    </row>
    <row r="319" spans="1:2" x14ac:dyDescent="0.3">
      <c r="A319" s="10">
        <v>43416</v>
      </c>
      <c r="B319" s="1" t="s">
        <v>4</v>
      </c>
    </row>
    <row r="320" spans="1:2" x14ac:dyDescent="0.3">
      <c r="A320" s="10">
        <v>43417</v>
      </c>
      <c r="B320" s="1" t="s">
        <v>5</v>
      </c>
    </row>
    <row r="321" spans="1:2" x14ac:dyDescent="0.3">
      <c r="A321" s="10">
        <v>43418</v>
      </c>
      <c r="B321" s="1" t="s">
        <v>6</v>
      </c>
    </row>
    <row r="322" spans="1:2" x14ac:dyDescent="0.3">
      <c r="A322" s="10">
        <v>43419</v>
      </c>
      <c r="B322" s="1" t="s">
        <v>7</v>
      </c>
    </row>
    <row r="323" spans="1:2" x14ac:dyDescent="0.3">
      <c r="A323" s="10">
        <v>43420</v>
      </c>
      <c r="B323" s="1" t="s">
        <v>8</v>
      </c>
    </row>
    <row r="324" spans="1:2" x14ac:dyDescent="0.3">
      <c r="A324" s="10">
        <v>43421</v>
      </c>
      <c r="B324" s="1" t="s">
        <v>41</v>
      </c>
    </row>
    <row r="325" spans="1:2" x14ac:dyDescent="0.3">
      <c r="A325" s="10">
        <v>43422</v>
      </c>
      <c r="B325" s="1" t="s">
        <v>42</v>
      </c>
    </row>
    <row r="326" spans="1:2" x14ac:dyDescent="0.3">
      <c r="A326" s="10">
        <v>43423</v>
      </c>
      <c r="B326" s="1" t="s">
        <v>4</v>
      </c>
    </row>
    <row r="327" spans="1:2" x14ac:dyDescent="0.3">
      <c r="A327" s="10">
        <v>43424</v>
      </c>
      <c r="B327" s="1" t="s">
        <v>5</v>
      </c>
    </row>
    <row r="328" spans="1:2" x14ac:dyDescent="0.3">
      <c r="A328" s="10">
        <v>43425</v>
      </c>
      <c r="B328" s="1" t="s">
        <v>6</v>
      </c>
    </row>
    <row r="329" spans="1:2" x14ac:dyDescent="0.3">
      <c r="A329" s="10">
        <v>43426</v>
      </c>
      <c r="B329" s="1" t="s">
        <v>7</v>
      </c>
    </row>
    <row r="330" spans="1:2" x14ac:dyDescent="0.3">
      <c r="A330" s="10">
        <v>43427</v>
      </c>
      <c r="B330" s="1" t="s">
        <v>8</v>
      </c>
    </row>
    <row r="331" spans="1:2" x14ac:dyDescent="0.3">
      <c r="A331" s="10">
        <v>43428</v>
      </c>
      <c r="B331" s="1" t="s">
        <v>41</v>
      </c>
    </row>
    <row r="332" spans="1:2" x14ac:dyDescent="0.3">
      <c r="A332" s="10">
        <v>43429</v>
      </c>
      <c r="B332" s="1" t="s">
        <v>42</v>
      </c>
    </row>
    <row r="333" spans="1:2" x14ac:dyDescent="0.3">
      <c r="A333" s="10">
        <v>43430</v>
      </c>
      <c r="B333" s="1" t="s">
        <v>4</v>
      </c>
    </row>
    <row r="334" spans="1:2" x14ac:dyDescent="0.3">
      <c r="A334" s="10">
        <v>43431</v>
      </c>
      <c r="B334" s="1" t="s">
        <v>5</v>
      </c>
    </row>
    <row r="335" spans="1:2" x14ac:dyDescent="0.3">
      <c r="A335" s="10">
        <v>43432</v>
      </c>
      <c r="B335" s="1" t="s">
        <v>6</v>
      </c>
    </row>
    <row r="336" spans="1:2" x14ac:dyDescent="0.3">
      <c r="A336" s="10">
        <v>43433</v>
      </c>
      <c r="B336" s="1" t="s">
        <v>7</v>
      </c>
    </row>
    <row r="337" spans="1:2" x14ac:dyDescent="0.3">
      <c r="A337" s="10">
        <v>43434</v>
      </c>
      <c r="B337" s="1" t="s">
        <v>8</v>
      </c>
    </row>
    <row r="338" spans="1:2" x14ac:dyDescent="0.3">
      <c r="A338" s="10">
        <v>43435</v>
      </c>
      <c r="B338" s="1" t="s">
        <v>41</v>
      </c>
    </row>
    <row r="339" spans="1:2" x14ac:dyDescent="0.3">
      <c r="A339" s="10">
        <v>43436</v>
      </c>
      <c r="B339" s="1" t="s">
        <v>42</v>
      </c>
    </row>
    <row r="340" spans="1:2" x14ac:dyDescent="0.3">
      <c r="A340" s="10">
        <v>43437</v>
      </c>
      <c r="B340" s="1" t="s">
        <v>4</v>
      </c>
    </row>
    <row r="341" spans="1:2" x14ac:dyDescent="0.3">
      <c r="A341" s="10">
        <v>43438</v>
      </c>
      <c r="B341" s="1" t="s">
        <v>5</v>
      </c>
    </row>
    <row r="342" spans="1:2" x14ac:dyDescent="0.3">
      <c r="A342" s="10">
        <v>43439</v>
      </c>
      <c r="B342" s="1" t="s">
        <v>6</v>
      </c>
    </row>
    <row r="343" spans="1:2" x14ac:dyDescent="0.3">
      <c r="A343" s="10">
        <v>43440</v>
      </c>
      <c r="B343" s="1" t="s">
        <v>7</v>
      </c>
    </row>
    <row r="344" spans="1:2" x14ac:dyDescent="0.3">
      <c r="A344" s="10">
        <v>43441</v>
      </c>
      <c r="B344" s="1" t="s">
        <v>8</v>
      </c>
    </row>
    <row r="345" spans="1:2" x14ac:dyDescent="0.3">
      <c r="A345" s="10">
        <v>43442</v>
      </c>
      <c r="B345" s="1" t="s">
        <v>41</v>
      </c>
    </row>
    <row r="346" spans="1:2" x14ac:dyDescent="0.3">
      <c r="A346" s="10">
        <v>43443</v>
      </c>
      <c r="B346" s="1" t="s">
        <v>42</v>
      </c>
    </row>
    <row r="347" spans="1:2" x14ac:dyDescent="0.3">
      <c r="A347" s="10">
        <v>43444</v>
      </c>
      <c r="B347" s="1" t="s">
        <v>4</v>
      </c>
    </row>
    <row r="348" spans="1:2" x14ac:dyDescent="0.3">
      <c r="A348" s="10">
        <v>43445</v>
      </c>
      <c r="B348" s="1" t="s">
        <v>5</v>
      </c>
    </row>
    <row r="349" spans="1:2" x14ac:dyDescent="0.3">
      <c r="A349" s="10">
        <v>43446</v>
      </c>
      <c r="B349" s="1" t="s">
        <v>6</v>
      </c>
    </row>
    <row r="350" spans="1:2" x14ac:dyDescent="0.3">
      <c r="A350" s="10">
        <v>43447</v>
      </c>
      <c r="B350" s="1" t="s">
        <v>7</v>
      </c>
    </row>
    <row r="351" spans="1:2" x14ac:dyDescent="0.3">
      <c r="A351" s="10">
        <v>43448</v>
      </c>
      <c r="B351" s="1" t="s">
        <v>8</v>
      </c>
    </row>
    <row r="352" spans="1:2" x14ac:dyDescent="0.3">
      <c r="A352" s="10">
        <v>43449</v>
      </c>
      <c r="B352" s="1" t="s">
        <v>41</v>
      </c>
    </row>
    <row r="353" spans="1:2" x14ac:dyDescent="0.3">
      <c r="A353" s="10">
        <v>43450</v>
      </c>
      <c r="B353" s="1" t="s">
        <v>42</v>
      </c>
    </row>
    <row r="354" spans="1:2" x14ac:dyDescent="0.3">
      <c r="A354" s="10">
        <v>43451</v>
      </c>
      <c r="B354" s="1" t="s">
        <v>4</v>
      </c>
    </row>
    <row r="355" spans="1:2" x14ac:dyDescent="0.3">
      <c r="A355" s="10">
        <v>43452</v>
      </c>
      <c r="B355" s="1" t="s">
        <v>5</v>
      </c>
    </row>
    <row r="356" spans="1:2" x14ac:dyDescent="0.3">
      <c r="A356" s="10">
        <v>43453</v>
      </c>
      <c r="B356" s="1" t="s">
        <v>6</v>
      </c>
    </row>
    <row r="357" spans="1:2" x14ac:dyDescent="0.3">
      <c r="A357" s="10">
        <v>43454</v>
      </c>
      <c r="B357" s="1" t="s">
        <v>7</v>
      </c>
    </row>
    <row r="358" spans="1:2" x14ac:dyDescent="0.3">
      <c r="A358" s="10">
        <v>43455</v>
      </c>
      <c r="B358" s="1" t="s">
        <v>8</v>
      </c>
    </row>
    <row r="359" spans="1:2" x14ac:dyDescent="0.3">
      <c r="A359" s="10">
        <v>43456</v>
      </c>
      <c r="B359" s="1" t="s">
        <v>41</v>
      </c>
    </row>
    <row r="360" spans="1:2" x14ac:dyDescent="0.3">
      <c r="A360" s="10">
        <v>43457</v>
      </c>
      <c r="B360" s="1" t="s">
        <v>42</v>
      </c>
    </row>
    <row r="361" spans="1:2" x14ac:dyDescent="0.3">
      <c r="A361" s="10">
        <v>43458</v>
      </c>
      <c r="B361" s="1" t="s">
        <v>4</v>
      </c>
    </row>
    <row r="362" spans="1:2" x14ac:dyDescent="0.3">
      <c r="A362" s="10">
        <v>43459</v>
      </c>
      <c r="B362" s="1" t="s">
        <v>5</v>
      </c>
    </row>
    <row r="363" spans="1:2" x14ac:dyDescent="0.3">
      <c r="A363" s="10">
        <v>43460</v>
      </c>
      <c r="B363" s="1" t="s">
        <v>6</v>
      </c>
    </row>
    <row r="364" spans="1:2" x14ac:dyDescent="0.3">
      <c r="A364" s="10">
        <v>43461</v>
      </c>
      <c r="B364" s="1" t="s">
        <v>7</v>
      </c>
    </row>
    <row r="365" spans="1:2" x14ac:dyDescent="0.3">
      <c r="A365" s="10">
        <v>43462</v>
      </c>
      <c r="B365" s="1" t="s">
        <v>8</v>
      </c>
    </row>
    <row r="366" spans="1:2" x14ac:dyDescent="0.3">
      <c r="A366" s="10">
        <v>43463</v>
      </c>
      <c r="B366" s="1" t="s">
        <v>41</v>
      </c>
    </row>
    <row r="367" spans="1:2" x14ac:dyDescent="0.3">
      <c r="A367" s="10">
        <v>43464</v>
      </c>
      <c r="B367" s="1" t="s">
        <v>42</v>
      </c>
    </row>
    <row r="368" spans="1:2" x14ac:dyDescent="0.3">
      <c r="A368" s="10">
        <v>43465</v>
      </c>
      <c r="B368" s="1" t="s">
        <v>4</v>
      </c>
    </row>
    <row r="369" spans="1:2" x14ac:dyDescent="0.3">
      <c r="A369" s="10">
        <v>43466</v>
      </c>
      <c r="B369" s="1" t="s">
        <v>5</v>
      </c>
    </row>
    <row r="370" spans="1:2" x14ac:dyDescent="0.3">
      <c r="A370" s="10">
        <v>43467</v>
      </c>
      <c r="B370" s="1" t="s">
        <v>6</v>
      </c>
    </row>
    <row r="371" spans="1:2" x14ac:dyDescent="0.3">
      <c r="A371" s="10">
        <v>43468</v>
      </c>
      <c r="B371" s="1" t="s">
        <v>7</v>
      </c>
    </row>
    <row r="372" spans="1:2" x14ac:dyDescent="0.3">
      <c r="A372" s="10">
        <v>43469</v>
      </c>
      <c r="B372" s="1" t="s">
        <v>8</v>
      </c>
    </row>
    <row r="373" spans="1:2" x14ac:dyDescent="0.3">
      <c r="A373" s="10">
        <v>43470</v>
      </c>
      <c r="B373" s="1" t="s">
        <v>41</v>
      </c>
    </row>
    <row r="374" spans="1:2" x14ac:dyDescent="0.3">
      <c r="A374" s="10">
        <v>43471</v>
      </c>
      <c r="B374" s="1" t="s">
        <v>42</v>
      </c>
    </row>
    <row r="375" spans="1:2" x14ac:dyDescent="0.3">
      <c r="A375" s="10">
        <v>43472</v>
      </c>
      <c r="B375" s="1" t="s">
        <v>4</v>
      </c>
    </row>
    <row r="376" spans="1:2" x14ac:dyDescent="0.3">
      <c r="A376" s="10">
        <v>43473</v>
      </c>
      <c r="B376" s="1" t="s">
        <v>5</v>
      </c>
    </row>
    <row r="377" spans="1:2" x14ac:dyDescent="0.3">
      <c r="A377" s="10">
        <v>43474</v>
      </c>
      <c r="B377" s="1" t="s">
        <v>6</v>
      </c>
    </row>
    <row r="378" spans="1:2" x14ac:dyDescent="0.3">
      <c r="A378" s="10">
        <v>43475</v>
      </c>
      <c r="B378" s="1" t="s">
        <v>7</v>
      </c>
    </row>
    <row r="379" spans="1:2" x14ac:dyDescent="0.3">
      <c r="A379" s="10">
        <v>43476</v>
      </c>
      <c r="B379" s="1" t="s">
        <v>8</v>
      </c>
    </row>
    <row r="380" spans="1:2" x14ac:dyDescent="0.3">
      <c r="A380" s="10">
        <v>43477</v>
      </c>
      <c r="B380" s="1" t="s">
        <v>41</v>
      </c>
    </row>
    <row r="381" spans="1:2" x14ac:dyDescent="0.3">
      <c r="A381" s="10">
        <v>43478</v>
      </c>
      <c r="B381" s="1" t="s">
        <v>42</v>
      </c>
    </row>
    <row r="382" spans="1:2" x14ac:dyDescent="0.3">
      <c r="A382" s="10">
        <v>43479</v>
      </c>
      <c r="B382" s="1" t="s">
        <v>4</v>
      </c>
    </row>
    <row r="383" spans="1:2" x14ac:dyDescent="0.3">
      <c r="A383" s="10">
        <v>43480</v>
      </c>
      <c r="B383" s="1" t="s">
        <v>5</v>
      </c>
    </row>
    <row r="384" spans="1:2" x14ac:dyDescent="0.3">
      <c r="A384" s="10">
        <v>43481</v>
      </c>
      <c r="B384" s="1" t="s">
        <v>6</v>
      </c>
    </row>
    <row r="385" spans="1:2" x14ac:dyDescent="0.3">
      <c r="A385" s="10">
        <v>43482</v>
      </c>
      <c r="B385" s="1" t="s">
        <v>7</v>
      </c>
    </row>
    <row r="386" spans="1:2" x14ac:dyDescent="0.3">
      <c r="A386" s="10">
        <v>43483</v>
      </c>
      <c r="B386" s="1" t="s">
        <v>8</v>
      </c>
    </row>
    <row r="387" spans="1:2" x14ac:dyDescent="0.3">
      <c r="A387" s="10">
        <v>43484</v>
      </c>
      <c r="B387" s="1" t="s">
        <v>41</v>
      </c>
    </row>
    <row r="388" spans="1:2" x14ac:dyDescent="0.3">
      <c r="A388" s="10">
        <v>43485</v>
      </c>
      <c r="B388" s="1" t="s">
        <v>42</v>
      </c>
    </row>
    <row r="389" spans="1:2" x14ac:dyDescent="0.3">
      <c r="A389" s="10">
        <v>43486</v>
      </c>
      <c r="B389" s="1" t="s">
        <v>4</v>
      </c>
    </row>
    <row r="390" spans="1:2" x14ac:dyDescent="0.3">
      <c r="A390" s="10">
        <v>43487</v>
      </c>
      <c r="B390" s="1" t="s">
        <v>5</v>
      </c>
    </row>
    <row r="391" spans="1:2" x14ac:dyDescent="0.3">
      <c r="A391" s="10">
        <v>43488</v>
      </c>
      <c r="B391" s="1" t="s">
        <v>6</v>
      </c>
    </row>
    <row r="392" spans="1:2" x14ac:dyDescent="0.3">
      <c r="A392" s="10">
        <v>43489</v>
      </c>
      <c r="B392" s="1" t="s">
        <v>7</v>
      </c>
    </row>
    <row r="393" spans="1:2" x14ac:dyDescent="0.3">
      <c r="A393" s="10">
        <v>43490</v>
      </c>
      <c r="B393" s="1" t="s">
        <v>8</v>
      </c>
    </row>
    <row r="394" spans="1:2" x14ac:dyDescent="0.3">
      <c r="A394" s="10">
        <v>43491</v>
      </c>
      <c r="B394" s="1" t="s">
        <v>41</v>
      </c>
    </row>
    <row r="395" spans="1:2" x14ac:dyDescent="0.3">
      <c r="A395" s="10">
        <v>43492</v>
      </c>
      <c r="B395" s="1" t="s">
        <v>42</v>
      </c>
    </row>
    <row r="396" spans="1:2" x14ac:dyDescent="0.3">
      <c r="A396" s="10">
        <v>43493</v>
      </c>
      <c r="B396" s="1" t="s">
        <v>4</v>
      </c>
    </row>
    <row r="397" spans="1:2" x14ac:dyDescent="0.3">
      <c r="A397" s="10">
        <v>43494</v>
      </c>
      <c r="B397" s="1" t="s">
        <v>5</v>
      </c>
    </row>
    <row r="398" spans="1:2" x14ac:dyDescent="0.3">
      <c r="A398" s="10">
        <v>43495</v>
      </c>
      <c r="B398" s="1" t="s">
        <v>6</v>
      </c>
    </row>
    <row r="399" spans="1:2" x14ac:dyDescent="0.3">
      <c r="A399" s="10">
        <v>43496</v>
      </c>
      <c r="B399" s="1" t="s">
        <v>7</v>
      </c>
    </row>
  </sheetData>
  <conditionalFormatting sqref="A1:AF2 A3:B3 U3:AF3 K44:AF44 F46:F48 G45:H45 F51:F53 F56:F58 F61:F63 F66:F68 H50:H53 H55:H58 H60:H63 H65:H68 G46:G68 H46:H48 J45:AF53 I54:AF63 J64:AF68 A4:AF4 C45:C68 C69:AF263 B11:B399 B5:AF9 A5:A399 C25:AF43 C11:G24 B10:G10 H10:AF24">
    <cfRule type="containsText" dxfId="23" priority="6" operator="containsText" text="qq">
      <formula>NOT(ISERROR(SEARCH("qq",A1)))</formula>
    </cfRule>
    <cfRule type="containsText" dxfId="22" priority="7" operator="containsText" text="Public Holiday">
      <formula>NOT(ISERROR(SEARCH("Public Holiday",A1)))</formula>
    </cfRule>
    <cfRule type="containsText" dxfId="21" priority="8" operator="containsText" text="blank">
      <formula>NOT(ISERROR(SEARCH("blank",A1)))</formula>
    </cfRule>
  </conditionalFormatting>
  <conditionalFormatting sqref="C3:T3">
    <cfRule type="containsText" dxfId="34" priority="4" operator="containsText" text="COVER">
      <formula>NOT(ISERROR(SEARCH("COVER",C3)))</formula>
    </cfRule>
    <cfRule type="containsText" dxfId="33" priority="5" operator="containsText" text="blank">
      <formula>NOT(ISERROR(SEARCH("blank",C3)))</formula>
    </cfRule>
  </conditionalFormatting>
  <conditionalFormatting sqref="C44:J44 D45:E68 F45 F49:F50 F54:F55 F59:F60 F64:F65 H49 H54 H59 H64 I45:I53 I64:I68">
    <cfRule type="containsText" dxfId="32" priority="2" operator="containsText" text="COVER">
      <formula>NOT(ISERROR(SEARCH("COVER",C44)))</formula>
    </cfRule>
    <cfRule type="containsText" dxfId="31" priority="3" operator="containsText" text="blank">
      <formula>NOT(ISERROR(SEARCH("blank",C44)))</formula>
    </cfRule>
  </conditionalFormatting>
  <conditionalFormatting sqref="C9:X9 H10:H24">
    <cfRule type="duplicateValues" dxfId="20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9"/>
  <sheetViews>
    <sheetView zoomScale="82" zoomScaleNormal="82" workbookViewId="0">
      <pane xSplit="1" topLeftCell="B1" activePane="topRight" state="frozen"/>
      <selection pane="topRight" activeCell="H9" sqref="H9"/>
    </sheetView>
  </sheetViews>
  <sheetFormatPr defaultRowHeight="16.5" x14ac:dyDescent="0.3"/>
  <cols>
    <col min="1" max="1" width="9.875" style="11" customWidth="1"/>
    <col min="2" max="2" width="10.75" bestFit="1" customWidth="1"/>
    <col min="3" max="7" width="15.5" bestFit="1" customWidth="1"/>
    <col min="8" max="9" width="15.5" style="116" bestFit="1" customWidth="1"/>
    <col min="10" max="20" width="15.5" bestFit="1" customWidth="1"/>
    <col min="21" max="21" width="9.625" style="43" customWidth="1"/>
    <col min="22" max="22" width="13.125" bestFit="1" customWidth="1"/>
    <col min="23" max="23" width="16.125" bestFit="1" customWidth="1"/>
    <col min="24" max="24" width="13.125" bestFit="1" customWidth="1"/>
    <col min="25" max="25" width="9" style="8"/>
    <col min="26" max="27" width="13.125" bestFit="1" customWidth="1"/>
    <col min="28" max="28" width="17.625" bestFit="1" customWidth="1"/>
    <col min="29" max="30" width="25.25" bestFit="1" customWidth="1"/>
    <col min="31" max="31" width="9" style="8"/>
    <col min="32" max="32" width="14.25" customWidth="1"/>
    <col min="33" max="33" width="9" style="38"/>
    <col min="34" max="34" width="62.625" customWidth="1"/>
  </cols>
  <sheetData>
    <row r="1" spans="1:33" s="72" customFormat="1" ht="18.75" x14ac:dyDescent="0.3">
      <c r="A1" s="71" t="s">
        <v>43</v>
      </c>
      <c r="H1" s="115"/>
      <c r="I1" s="115"/>
      <c r="U1" s="73"/>
      <c r="Y1" s="74"/>
      <c r="AE1" s="74"/>
      <c r="AG1" s="75"/>
    </row>
    <row r="2" spans="1:33" x14ac:dyDescent="0.3">
      <c r="A2" s="70"/>
    </row>
    <row r="3" spans="1:33" ht="30" x14ac:dyDescent="0.3">
      <c r="A3" s="9"/>
      <c r="B3" s="2"/>
      <c r="C3" s="3" t="s">
        <v>38</v>
      </c>
      <c r="D3" s="3" t="s">
        <v>38</v>
      </c>
      <c r="E3" s="3" t="s">
        <v>15</v>
      </c>
      <c r="F3" s="3" t="s">
        <v>15</v>
      </c>
      <c r="G3" s="3" t="s">
        <v>15</v>
      </c>
      <c r="H3" s="117" t="s">
        <v>47</v>
      </c>
      <c r="I3" s="117" t="s">
        <v>48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62"/>
      <c r="V3" s="113" t="s">
        <v>46</v>
      </c>
      <c r="W3" s="113" t="s">
        <v>9</v>
      </c>
      <c r="X3" s="113" t="s">
        <v>3</v>
      </c>
      <c r="Y3" s="114"/>
      <c r="Z3" s="113" t="s">
        <v>10</v>
      </c>
      <c r="AA3" s="113" t="s">
        <v>11</v>
      </c>
      <c r="AB3" s="113" t="s">
        <v>12</v>
      </c>
      <c r="AC3" s="113" t="s">
        <v>13</v>
      </c>
      <c r="AD3" s="113" t="s">
        <v>19</v>
      </c>
      <c r="AE3" s="62"/>
      <c r="AF3" s="68" t="s">
        <v>17</v>
      </c>
    </row>
    <row r="4" spans="1:33" hidden="1" x14ac:dyDescent="0.3">
      <c r="A4" s="10">
        <v>43101</v>
      </c>
      <c r="B4" s="1" t="s">
        <v>4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118" t="s">
        <v>16</v>
      </c>
      <c r="I4" s="118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4" t="s">
        <v>16</v>
      </c>
      <c r="U4" s="63"/>
      <c r="V4" s="65" t="s">
        <v>16</v>
      </c>
      <c r="W4" s="6" t="s">
        <v>16</v>
      </c>
      <c r="X4" s="6" t="s">
        <v>16</v>
      </c>
      <c r="Y4" s="64"/>
      <c r="Z4" s="7" t="s">
        <v>16</v>
      </c>
      <c r="AA4" s="7" t="s">
        <v>16</v>
      </c>
      <c r="AB4" s="7" t="s">
        <v>16</v>
      </c>
      <c r="AC4" s="7" t="s">
        <v>16</v>
      </c>
      <c r="AD4" s="7" t="s">
        <v>16</v>
      </c>
      <c r="AE4" s="64"/>
      <c r="AF4" s="6" t="s">
        <v>16</v>
      </c>
    </row>
    <row r="5" spans="1:33" hidden="1" x14ac:dyDescent="0.3">
      <c r="A5" s="10">
        <v>43102</v>
      </c>
      <c r="B5" s="1" t="s">
        <v>5</v>
      </c>
      <c r="C5" s="4"/>
      <c r="D5" s="4"/>
      <c r="E5" s="4"/>
      <c r="F5" s="5"/>
      <c r="G5" s="4"/>
      <c r="H5" s="118"/>
      <c r="I5" s="11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3"/>
      <c r="V5" s="65"/>
      <c r="W5" s="6"/>
      <c r="X5" s="6"/>
      <c r="Y5" s="64"/>
      <c r="Z5" s="7"/>
      <c r="AA5" s="7"/>
      <c r="AB5" s="7"/>
      <c r="AC5" s="7"/>
      <c r="AD5" s="7"/>
      <c r="AE5" s="64"/>
      <c r="AF5" s="6"/>
    </row>
    <row r="6" spans="1:33" hidden="1" x14ac:dyDescent="0.3">
      <c r="A6" s="10">
        <v>43103</v>
      </c>
      <c r="B6" s="1" t="s">
        <v>6</v>
      </c>
      <c r="C6" s="4"/>
      <c r="D6" s="4"/>
      <c r="E6" s="4"/>
      <c r="F6" s="5"/>
      <c r="G6" s="4"/>
      <c r="H6" s="118"/>
      <c r="I6" s="11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3"/>
      <c r="V6" s="65"/>
      <c r="W6" s="6"/>
      <c r="X6" s="6"/>
      <c r="Y6" s="64"/>
      <c r="Z6" s="7"/>
      <c r="AA6" s="7"/>
      <c r="AB6" s="7"/>
      <c r="AC6" s="7"/>
      <c r="AD6" s="7"/>
      <c r="AE6" s="64"/>
      <c r="AF6" s="6"/>
    </row>
    <row r="7" spans="1:33" hidden="1" x14ac:dyDescent="0.3">
      <c r="A7" s="10">
        <v>43104</v>
      </c>
      <c r="B7" s="1" t="s">
        <v>7</v>
      </c>
      <c r="C7" s="4"/>
      <c r="D7" s="4"/>
      <c r="E7" s="4"/>
      <c r="F7" s="5"/>
      <c r="G7" s="4"/>
      <c r="H7" s="118"/>
      <c r="I7" s="12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3"/>
      <c r="V7" s="65"/>
      <c r="W7" s="6"/>
      <c r="X7" s="6"/>
      <c r="Y7" s="64"/>
      <c r="Z7" s="7"/>
      <c r="AA7" s="7"/>
      <c r="AB7" s="7"/>
      <c r="AC7" s="7"/>
      <c r="AD7" s="7"/>
      <c r="AE7" s="64"/>
      <c r="AF7" s="6"/>
    </row>
    <row r="8" spans="1:33" hidden="1" x14ac:dyDescent="0.3">
      <c r="A8" s="10">
        <v>43105</v>
      </c>
      <c r="B8" s="1" t="s">
        <v>8</v>
      </c>
      <c r="C8" s="4"/>
      <c r="D8" s="4"/>
      <c r="E8" s="4"/>
      <c r="F8" s="5"/>
      <c r="G8" s="4"/>
      <c r="H8" s="118"/>
      <c r="I8" s="11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3"/>
      <c r="V8" s="65"/>
      <c r="W8" s="6"/>
      <c r="X8" s="66"/>
      <c r="Y8" s="64"/>
      <c r="Z8" s="7"/>
      <c r="AA8" s="7"/>
      <c r="AB8" s="7"/>
      <c r="AC8" s="7"/>
      <c r="AD8" s="7"/>
      <c r="AE8" s="64"/>
      <c r="AF8" s="6"/>
    </row>
    <row r="9" spans="1:33" x14ac:dyDescent="0.3">
      <c r="A9" s="10">
        <v>43106</v>
      </c>
      <c r="B9" s="1" t="s">
        <v>41</v>
      </c>
      <c r="C9" s="4" t="s">
        <v>45</v>
      </c>
      <c r="D9" s="4"/>
      <c r="E9" s="4"/>
      <c r="F9" s="5"/>
      <c r="G9" s="4"/>
      <c r="H9" s="118">
        <v>1</v>
      </c>
      <c r="I9" s="118">
        <v>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4"/>
      <c r="V9" s="65" t="str">
        <f>'[2]Daily Roster'!$C$7</f>
        <v>Julia</v>
      </c>
      <c r="W9" s="6"/>
      <c r="X9" s="66"/>
      <c r="Y9" s="64"/>
      <c r="Z9" s="7"/>
      <c r="AA9" s="7"/>
      <c r="AB9" s="7"/>
      <c r="AC9" s="7"/>
      <c r="AD9" s="7"/>
      <c r="AE9" s="64"/>
      <c r="AF9" s="6"/>
    </row>
    <row r="10" spans="1:33" x14ac:dyDescent="0.3">
      <c r="A10" s="10">
        <v>43107</v>
      </c>
      <c r="B10" s="1" t="s">
        <v>42</v>
      </c>
      <c r="C10" s="4"/>
      <c r="D10" s="4"/>
      <c r="E10" s="4"/>
      <c r="F10" s="5"/>
      <c r="G10" s="4"/>
      <c r="H10" s="118">
        <v>2</v>
      </c>
      <c r="I10" s="118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4"/>
      <c r="V10" s="65"/>
      <c r="W10" s="6"/>
      <c r="X10" s="66"/>
      <c r="Y10" s="64"/>
      <c r="Z10" s="7"/>
      <c r="AA10" s="7"/>
      <c r="AB10" s="7"/>
      <c r="AC10" s="7"/>
      <c r="AD10" s="7"/>
      <c r="AE10" s="64"/>
      <c r="AF10" s="6"/>
    </row>
    <row r="11" spans="1:33" hidden="1" x14ac:dyDescent="0.3">
      <c r="A11" s="10">
        <v>43108</v>
      </c>
      <c r="B11" s="1" t="s">
        <v>4</v>
      </c>
      <c r="C11" s="4"/>
      <c r="D11" s="4"/>
      <c r="E11" s="4"/>
      <c r="F11" s="5"/>
      <c r="G11" s="4"/>
      <c r="H11" s="118">
        <v>3</v>
      </c>
      <c r="I11" s="11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4"/>
      <c r="V11" s="65"/>
      <c r="W11" s="6"/>
      <c r="X11" s="66"/>
      <c r="Y11" s="64"/>
      <c r="Z11" s="7"/>
      <c r="AA11" s="7"/>
      <c r="AB11" s="7"/>
      <c r="AC11" s="7"/>
      <c r="AD11" s="7"/>
      <c r="AE11" s="64"/>
      <c r="AF11" s="6"/>
    </row>
    <row r="12" spans="1:33" hidden="1" x14ac:dyDescent="0.3">
      <c r="A12" s="10">
        <v>43109</v>
      </c>
      <c r="B12" s="1" t="s">
        <v>5</v>
      </c>
      <c r="C12" s="4"/>
      <c r="D12" s="4"/>
      <c r="E12" s="4"/>
      <c r="F12" s="5"/>
      <c r="G12" s="4"/>
      <c r="H12" s="118">
        <v>4</v>
      </c>
      <c r="I12" s="11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4"/>
      <c r="V12" s="65"/>
      <c r="W12" s="6"/>
      <c r="X12" s="66"/>
      <c r="Y12" s="64"/>
      <c r="Z12" s="7"/>
      <c r="AA12" s="7"/>
      <c r="AB12" s="7"/>
      <c r="AC12" s="7"/>
      <c r="AD12" s="7"/>
      <c r="AE12" s="64"/>
      <c r="AF12" s="6"/>
    </row>
    <row r="13" spans="1:33" hidden="1" x14ac:dyDescent="0.3">
      <c r="A13" s="10">
        <v>43110</v>
      </c>
      <c r="B13" s="1" t="s">
        <v>6</v>
      </c>
      <c r="C13" s="4"/>
      <c r="D13" s="4"/>
      <c r="E13" s="4"/>
      <c r="F13" s="5"/>
      <c r="G13" s="4"/>
      <c r="H13" s="118">
        <v>5</v>
      </c>
      <c r="I13" s="11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4"/>
      <c r="V13" s="65"/>
      <c r="W13" s="6"/>
      <c r="X13" s="66"/>
      <c r="Y13" s="64"/>
      <c r="Z13" s="7"/>
      <c r="AA13" s="7"/>
      <c r="AB13" s="7"/>
      <c r="AC13" s="7"/>
      <c r="AD13" s="7"/>
      <c r="AE13" s="64"/>
      <c r="AF13" s="6"/>
    </row>
    <row r="14" spans="1:33" hidden="1" x14ac:dyDescent="0.3">
      <c r="A14" s="10">
        <v>43111</v>
      </c>
      <c r="B14" s="1" t="s">
        <v>7</v>
      </c>
      <c r="C14" s="4"/>
      <c r="D14" s="4"/>
      <c r="E14" s="4"/>
      <c r="F14" s="5"/>
      <c r="G14" s="4"/>
      <c r="H14" s="118">
        <v>6</v>
      </c>
      <c r="I14" s="11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4"/>
      <c r="V14" s="65"/>
      <c r="W14" s="6"/>
      <c r="X14" s="66"/>
      <c r="Y14" s="64"/>
      <c r="Z14" s="7"/>
      <c r="AA14" s="7"/>
      <c r="AB14" s="7"/>
      <c r="AC14" s="7"/>
      <c r="AD14" s="7"/>
      <c r="AE14" s="64"/>
      <c r="AF14" s="6"/>
    </row>
    <row r="15" spans="1:33" x14ac:dyDescent="0.3">
      <c r="A15" s="10">
        <v>43112</v>
      </c>
      <c r="B15" s="1" t="s">
        <v>8</v>
      </c>
      <c r="C15" s="4"/>
      <c r="D15" s="4"/>
      <c r="E15" s="4"/>
      <c r="F15" s="5"/>
      <c r="G15" s="4"/>
      <c r="H15" s="118">
        <v>3</v>
      </c>
      <c r="I15" s="118">
        <v>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4"/>
      <c r="V15" s="65"/>
      <c r="W15" s="6"/>
      <c r="X15" s="6"/>
      <c r="Y15" s="64"/>
      <c r="Z15" s="7"/>
      <c r="AA15" s="7"/>
      <c r="AB15" s="7"/>
      <c r="AC15" s="7"/>
      <c r="AD15" s="7"/>
      <c r="AE15" s="64"/>
      <c r="AF15" s="6"/>
    </row>
    <row r="16" spans="1:33" x14ac:dyDescent="0.3">
      <c r="A16" s="10">
        <v>43113</v>
      </c>
      <c r="B16" s="1" t="s">
        <v>41</v>
      </c>
      <c r="C16" s="4"/>
      <c r="D16" s="4"/>
      <c r="E16" s="4"/>
      <c r="F16" s="5"/>
      <c r="G16" s="4"/>
      <c r="H16" s="118">
        <v>4</v>
      </c>
      <c r="I16" s="118">
        <v>10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4"/>
      <c r="V16" s="65"/>
      <c r="W16" s="6"/>
      <c r="X16" s="6"/>
      <c r="Y16" s="64"/>
      <c r="Z16" s="7"/>
      <c r="AA16" s="7"/>
      <c r="AB16" s="7"/>
      <c r="AC16" s="7"/>
      <c r="AD16" s="7"/>
      <c r="AE16" s="64"/>
      <c r="AF16" s="6"/>
    </row>
    <row r="17" spans="1:32" x14ac:dyDescent="0.3">
      <c r="A17" s="10">
        <v>43114</v>
      </c>
      <c r="B17" s="1" t="s">
        <v>42</v>
      </c>
      <c r="C17" s="4"/>
      <c r="D17" s="4"/>
      <c r="E17" s="4"/>
      <c r="F17" s="4"/>
      <c r="G17" s="4"/>
      <c r="H17" s="118">
        <v>5</v>
      </c>
      <c r="I17" s="118">
        <v>11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3"/>
      <c r="V17" s="65"/>
      <c r="W17" s="65"/>
      <c r="X17" s="65"/>
      <c r="Y17" s="64"/>
      <c r="Z17" s="7"/>
      <c r="AA17" s="7"/>
      <c r="AB17" s="7"/>
      <c r="AC17" s="7"/>
      <c r="AD17" s="7"/>
      <c r="AE17" s="64"/>
      <c r="AF17" s="6"/>
    </row>
    <row r="18" spans="1:32" hidden="1" x14ac:dyDescent="0.3">
      <c r="A18" s="10">
        <v>43115</v>
      </c>
      <c r="B18" s="1" t="s">
        <v>4</v>
      </c>
      <c r="C18" s="4"/>
      <c r="D18" s="4"/>
      <c r="E18" s="4"/>
      <c r="F18" s="5"/>
      <c r="G18" s="4"/>
      <c r="H18" s="118">
        <v>10</v>
      </c>
      <c r="I18" s="118"/>
      <c r="J18" s="4"/>
      <c r="K18" s="4"/>
      <c r="L18" s="4"/>
      <c r="M18" s="4"/>
      <c r="N18" s="4"/>
      <c r="O18" s="4"/>
      <c r="P18" s="39"/>
      <c r="Q18" s="4"/>
      <c r="R18" s="4"/>
      <c r="S18" s="4"/>
      <c r="T18" s="4"/>
      <c r="U18" s="64"/>
      <c r="V18" s="65"/>
      <c r="W18" s="6"/>
      <c r="X18" s="6"/>
      <c r="Y18" s="64"/>
      <c r="Z18" s="7"/>
      <c r="AA18" s="7"/>
      <c r="AB18" s="7"/>
      <c r="AC18" s="7"/>
      <c r="AD18" s="7"/>
      <c r="AE18" s="64"/>
      <c r="AF18" s="6"/>
    </row>
    <row r="19" spans="1:32" hidden="1" x14ac:dyDescent="0.3">
      <c r="A19" s="10">
        <v>43116</v>
      </c>
      <c r="B19" s="1" t="s">
        <v>5</v>
      </c>
      <c r="C19" s="4"/>
      <c r="D19" s="4"/>
      <c r="E19" s="4"/>
      <c r="F19" s="5"/>
      <c r="G19" s="39"/>
      <c r="H19" s="118">
        <v>11</v>
      </c>
      <c r="I19" s="118"/>
      <c r="J19" s="4"/>
      <c r="K19" s="4"/>
      <c r="L19" s="4"/>
      <c r="M19" s="4"/>
      <c r="N19" s="4"/>
      <c r="O19" s="4"/>
      <c r="P19" s="39"/>
      <c r="Q19" s="4"/>
      <c r="R19" s="4"/>
      <c r="S19" s="4"/>
      <c r="T19" s="4"/>
      <c r="U19" s="64"/>
      <c r="V19" s="65"/>
      <c r="W19" s="6"/>
      <c r="X19" s="6"/>
      <c r="Y19" s="64"/>
      <c r="Z19" s="7"/>
      <c r="AA19" s="7"/>
      <c r="AB19" s="7"/>
      <c r="AC19" s="7"/>
      <c r="AD19" s="7"/>
      <c r="AE19" s="64"/>
      <c r="AF19" s="6"/>
    </row>
    <row r="20" spans="1:32" hidden="1" x14ac:dyDescent="0.3">
      <c r="A20" s="10">
        <v>43117</v>
      </c>
      <c r="B20" s="1" t="s">
        <v>6</v>
      </c>
      <c r="C20" s="4"/>
      <c r="D20" s="4"/>
      <c r="E20" s="4"/>
      <c r="F20" s="5"/>
      <c r="G20" s="39"/>
      <c r="H20" s="118">
        <v>12</v>
      </c>
      <c r="I20" s="118"/>
      <c r="J20" s="4"/>
      <c r="K20" s="4"/>
      <c r="L20" s="4"/>
      <c r="M20" s="4"/>
      <c r="N20" s="4"/>
      <c r="O20" s="4"/>
      <c r="P20" s="39"/>
      <c r="Q20" s="4"/>
      <c r="R20" s="4"/>
      <c r="S20" s="4"/>
      <c r="T20" s="4"/>
      <c r="U20" s="64"/>
      <c r="V20" s="65"/>
      <c r="W20" s="6"/>
      <c r="X20" s="6"/>
      <c r="Y20" s="64"/>
      <c r="Z20" s="7"/>
      <c r="AA20" s="7"/>
      <c r="AB20" s="7"/>
      <c r="AC20" s="7"/>
      <c r="AD20" s="7"/>
      <c r="AE20" s="64"/>
      <c r="AF20" s="6"/>
    </row>
    <row r="21" spans="1:32" hidden="1" x14ac:dyDescent="0.3">
      <c r="A21" s="10">
        <v>43118</v>
      </c>
      <c r="B21" s="1" t="s">
        <v>7</v>
      </c>
      <c r="C21" s="4"/>
      <c r="D21" s="4"/>
      <c r="E21" s="4"/>
      <c r="F21" s="5"/>
      <c r="G21" s="39"/>
      <c r="H21" s="118">
        <v>13</v>
      </c>
      <c r="I21" s="118"/>
      <c r="J21" s="4"/>
      <c r="K21" s="4"/>
      <c r="L21" s="4"/>
      <c r="M21" s="4"/>
      <c r="N21" s="4"/>
      <c r="O21" s="4"/>
      <c r="P21" s="39"/>
      <c r="Q21" s="4"/>
      <c r="R21" s="4"/>
      <c r="S21" s="4"/>
      <c r="T21" s="4"/>
      <c r="U21" s="64"/>
      <c r="V21" s="65"/>
      <c r="W21" s="6"/>
      <c r="X21" s="6"/>
      <c r="Y21" s="64"/>
      <c r="Z21" s="7"/>
      <c r="AA21" s="7"/>
      <c r="AB21" s="7"/>
      <c r="AC21" s="7"/>
      <c r="AD21" s="7"/>
      <c r="AE21" s="64"/>
      <c r="AF21" s="6"/>
    </row>
    <row r="22" spans="1:32" hidden="1" x14ac:dyDescent="0.3">
      <c r="A22" s="10">
        <v>43119</v>
      </c>
      <c r="B22" s="1" t="s">
        <v>8</v>
      </c>
      <c r="C22" s="4"/>
      <c r="D22" s="4"/>
      <c r="E22" s="4"/>
      <c r="F22" s="5"/>
      <c r="G22" s="39"/>
      <c r="H22" s="118">
        <v>14</v>
      </c>
      <c r="I22" s="118"/>
      <c r="J22" s="4"/>
      <c r="K22" s="4"/>
      <c r="L22" s="4"/>
      <c r="M22" s="4"/>
      <c r="N22" s="4"/>
      <c r="O22" s="4"/>
      <c r="P22" s="39"/>
      <c r="Q22" s="4"/>
      <c r="R22" s="4"/>
      <c r="S22" s="4"/>
      <c r="T22" s="4"/>
      <c r="U22" s="64"/>
      <c r="V22" s="65"/>
      <c r="W22" s="6"/>
      <c r="X22" s="6"/>
      <c r="Y22" s="64"/>
      <c r="Z22" s="7"/>
      <c r="AA22" s="7"/>
      <c r="AB22" s="7"/>
      <c r="AC22" s="7"/>
      <c r="AD22" s="7"/>
      <c r="AE22" s="64"/>
      <c r="AF22" s="6"/>
    </row>
    <row r="23" spans="1:32" x14ac:dyDescent="0.3">
      <c r="A23" s="10">
        <v>43120</v>
      </c>
      <c r="B23" s="1" t="s">
        <v>41</v>
      </c>
      <c r="C23" s="4"/>
      <c r="D23" s="4"/>
      <c r="E23" s="4"/>
      <c r="F23" s="5"/>
      <c r="G23" s="39"/>
      <c r="H23" s="118">
        <v>6</v>
      </c>
      <c r="I23" s="118">
        <v>12</v>
      </c>
      <c r="J23" s="4"/>
      <c r="K23" s="4"/>
      <c r="L23" s="4"/>
      <c r="M23" s="4"/>
      <c r="N23" s="4"/>
      <c r="O23" s="4"/>
      <c r="P23" s="39"/>
      <c r="Q23" s="4"/>
      <c r="R23" s="4"/>
      <c r="S23" s="4"/>
      <c r="T23" s="4"/>
      <c r="U23" s="64"/>
      <c r="V23" s="65"/>
      <c r="W23" s="6"/>
      <c r="X23" s="67"/>
      <c r="Y23" s="64"/>
      <c r="Z23" s="7"/>
      <c r="AA23" s="7"/>
      <c r="AB23" s="7"/>
      <c r="AC23" s="7"/>
      <c r="AD23" s="7"/>
      <c r="AE23" s="64"/>
      <c r="AF23" s="6"/>
    </row>
    <row r="24" spans="1:32" x14ac:dyDescent="0.3">
      <c r="A24" s="10">
        <v>43121</v>
      </c>
      <c r="B24" s="1" t="s">
        <v>42</v>
      </c>
      <c r="C24" s="4"/>
      <c r="D24" s="4"/>
      <c r="E24" s="4"/>
      <c r="F24" s="5"/>
      <c r="G24" s="4"/>
      <c r="H24" s="118">
        <v>7</v>
      </c>
      <c r="I24" s="118">
        <v>13</v>
      </c>
      <c r="J24" s="4"/>
      <c r="K24" s="4"/>
      <c r="L24" s="4"/>
      <c r="M24" s="4"/>
      <c r="N24" s="4"/>
      <c r="O24" s="4"/>
      <c r="P24" s="39"/>
      <c r="Q24" s="4"/>
      <c r="R24" s="4"/>
      <c r="S24" s="4"/>
      <c r="T24" s="4"/>
      <c r="U24" s="63"/>
      <c r="V24" s="65"/>
      <c r="W24" s="6"/>
      <c r="X24" s="6"/>
      <c r="Y24" s="64"/>
      <c r="Z24" s="7"/>
      <c r="AA24" s="7"/>
      <c r="AB24" s="7"/>
      <c r="AC24" s="7"/>
      <c r="AD24" s="7"/>
      <c r="AE24" s="64"/>
      <c r="AF24" s="6"/>
    </row>
    <row r="25" spans="1:32" hidden="1" x14ac:dyDescent="0.3">
      <c r="A25" s="10">
        <v>43122</v>
      </c>
      <c r="B25" s="1" t="s">
        <v>4</v>
      </c>
      <c r="C25" s="4"/>
      <c r="D25" s="4"/>
      <c r="E25" s="4"/>
      <c r="F25" s="5"/>
      <c r="G25" s="4"/>
      <c r="H25" s="118">
        <v>5.9677419354838701</v>
      </c>
      <c r="I25" s="118"/>
      <c r="J25" s="4"/>
      <c r="K25" s="4"/>
      <c r="L25" s="4"/>
      <c r="M25" s="4"/>
      <c r="N25" s="4"/>
      <c r="O25" s="4"/>
      <c r="P25" s="39"/>
      <c r="Q25" s="4"/>
      <c r="R25" s="4"/>
      <c r="S25" s="4"/>
      <c r="T25" s="4"/>
      <c r="U25" s="63"/>
      <c r="V25" s="65"/>
      <c r="W25" s="6"/>
      <c r="X25" s="6"/>
      <c r="Y25" s="64"/>
      <c r="Z25" s="7"/>
      <c r="AA25" s="7"/>
      <c r="AB25" s="7"/>
      <c r="AC25" s="7"/>
      <c r="AD25" s="7"/>
      <c r="AE25" s="64"/>
      <c r="AF25" s="6"/>
    </row>
    <row r="26" spans="1:32" hidden="1" x14ac:dyDescent="0.3">
      <c r="A26" s="10">
        <v>43123</v>
      </c>
      <c r="B26" s="1" t="s">
        <v>5</v>
      </c>
      <c r="C26" s="4"/>
      <c r="D26" s="4"/>
      <c r="E26" s="4"/>
      <c r="F26" s="5"/>
      <c r="G26" s="4"/>
      <c r="H26" s="118">
        <v>6.2580645161290303</v>
      </c>
      <c r="I26" s="118"/>
      <c r="J26" s="4"/>
      <c r="K26" s="4"/>
      <c r="L26" s="4"/>
      <c r="M26" s="4"/>
      <c r="N26" s="4"/>
      <c r="O26" s="4"/>
      <c r="P26" s="39"/>
      <c r="Q26" s="4"/>
      <c r="R26" s="4"/>
      <c r="S26" s="4"/>
      <c r="T26" s="4"/>
      <c r="U26" s="63"/>
      <c r="V26" s="65"/>
      <c r="W26" s="6"/>
      <c r="X26" s="6"/>
      <c r="Y26" s="64"/>
      <c r="Z26" s="7"/>
      <c r="AA26" s="7"/>
      <c r="AB26" s="7"/>
      <c r="AC26" s="7"/>
      <c r="AD26" s="7"/>
      <c r="AE26" s="64"/>
      <c r="AF26" s="6"/>
    </row>
    <row r="27" spans="1:32" hidden="1" x14ac:dyDescent="0.3">
      <c r="A27" s="10">
        <v>43124</v>
      </c>
      <c r="B27" s="1" t="s">
        <v>6</v>
      </c>
      <c r="C27" s="4"/>
      <c r="D27" s="4"/>
      <c r="E27" s="4"/>
      <c r="F27" s="5"/>
      <c r="G27" s="4"/>
      <c r="H27" s="118">
        <v>6.5483870967741904</v>
      </c>
      <c r="I27" s="121"/>
      <c r="J27" s="4"/>
      <c r="K27" s="4"/>
      <c r="L27" s="4"/>
      <c r="M27" s="4"/>
      <c r="N27" s="4"/>
      <c r="O27" s="4"/>
      <c r="P27" s="39"/>
      <c r="Q27" s="4"/>
      <c r="R27" s="4"/>
      <c r="S27" s="4"/>
      <c r="T27" s="4"/>
      <c r="U27" s="63"/>
      <c r="V27" s="65"/>
      <c r="W27" s="6"/>
      <c r="X27" s="6"/>
      <c r="Y27" s="64"/>
      <c r="Z27" s="7"/>
      <c r="AA27" s="7"/>
      <c r="AB27" s="7"/>
      <c r="AC27" s="7"/>
      <c r="AD27" s="7"/>
      <c r="AE27" s="64"/>
      <c r="AF27" s="6"/>
    </row>
    <row r="28" spans="1:32" hidden="1" x14ac:dyDescent="0.3">
      <c r="A28" s="10">
        <v>43125</v>
      </c>
      <c r="B28" s="1" t="s">
        <v>7</v>
      </c>
      <c r="C28" s="4"/>
      <c r="D28" s="4"/>
      <c r="E28" s="4"/>
      <c r="F28" s="5"/>
      <c r="G28" s="4"/>
      <c r="H28" s="118">
        <v>6.8387096774193497</v>
      </c>
      <c r="I28" s="118"/>
      <c r="J28" s="4"/>
      <c r="K28" s="4"/>
      <c r="L28" s="4"/>
      <c r="M28" s="4"/>
      <c r="N28" s="4"/>
      <c r="O28" s="4"/>
      <c r="P28" s="39"/>
      <c r="Q28" s="4"/>
      <c r="R28" s="4"/>
      <c r="S28" s="4"/>
      <c r="T28" s="4"/>
      <c r="U28" s="63"/>
      <c r="V28" s="65"/>
      <c r="W28" s="6"/>
      <c r="X28" s="6"/>
      <c r="Y28" s="64"/>
      <c r="Z28" s="7"/>
      <c r="AA28" s="7"/>
      <c r="AB28" s="7"/>
      <c r="AC28" s="7"/>
      <c r="AD28" s="7"/>
      <c r="AE28" s="64"/>
      <c r="AF28" s="6"/>
    </row>
    <row r="29" spans="1:32" x14ac:dyDescent="0.3">
      <c r="A29" s="10">
        <v>43126</v>
      </c>
      <c r="B29" s="1" t="s">
        <v>8</v>
      </c>
      <c r="C29" s="4"/>
      <c r="D29" s="4"/>
      <c r="E29" s="4"/>
      <c r="F29" s="5"/>
      <c r="G29" s="4"/>
      <c r="H29" s="118"/>
      <c r="I29" s="118"/>
      <c r="J29" s="4"/>
      <c r="K29" s="4"/>
      <c r="L29" s="4"/>
      <c r="M29" s="4"/>
      <c r="N29" s="4"/>
      <c r="O29" s="4"/>
      <c r="P29" s="39"/>
      <c r="Q29" s="4"/>
      <c r="R29" s="4"/>
      <c r="S29" s="4"/>
      <c r="T29" s="4"/>
      <c r="U29" s="63"/>
      <c r="V29" s="65"/>
      <c r="W29" s="6"/>
      <c r="X29" s="6"/>
      <c r="Y29" s="64"/>
      <c r="Z29" s="7"/>
      <c r="AA29" s="7"/>
      <c r="AB29" s="7"/>
      <c r="AC29" s="7"/>
      <c r="AD29" s="7"/>
      <c r="AE29" s="64"/>
      <c r="AF29" s="6"/>
    </row>
    <row r="30" spans="1:32" x14ac:dyDescent="0.3">
      <c r="A30" s="10">
        <v>43127</v>
      </c>
      <c r="B30" s="1" t="s">
        <v>41</v>
      </c>
      <c r="C30" s="4"/>
      <c r="D30" s="4"/>
      <c r="E30" s="4"/>
      <c r="F30" s="5"/>
      <c r="G30" s="4"/>
      <c r="H30" s="118"/>
      <c r="I30" s="118"/>
      <c r="J30" s="4"/>
      <c r="K30" s="4"/>
      <c r="L30" s="4"/>
      <c r="M30" s="4"/>
      <c r="N30" s="4"/>
      <c r="O30" s="4"/>
      <c r="P30" s="39"/>
      <c r="Q30" s="4"/>
      <c r="R30" s="4"/>
      <c r="S30" s="4"/>
      <c r="T30" s="4"/>
      <c r="U30" s="63"/>
      <c r="V30" s="65"/>
      <c r="W30" s="6"/>
      <c r="X30" s="6"/>
      <c r="Y30" s="64"/>
      <c r="Z30" s="7"/>
      <c r="AA30" s="7"/>
      <c r="AB30" s="7"/>
      <c r="AC30" s="7"/>
      <c r="AD30" s="7"/>
      <c r="AE30" s="64"/>
      <c r="AF30" s="6"/>
    </row>
    <row r="31" spans="1:32" x14ac:dyDescent="0.3">
      <c r="A31" s="10">
        <v>43128</v>
      </c>
      <c r="B31" s="1" t="s">
        <v>42</v>
      </c>
      <c r="C31" s="4"/>
      <c r="D31" s="4"/>
      <c r="E31" s="4"/>
      <c r="F31" s="5"/>
      <c r="G31" s="4"/>
      <c r="H31" s="118"/>
      <c r="I31" s="118"/>
      <c r="J31" s="4"/>
      <c r="K31" s="4"/>
      <c r="L31" s="4"/>
      <c r="M31" s="4"/>
      <c r="N31" s="4"/>
      <c r="O31" s="4"/>
      <c r="P31" s="39"/>
      <c r="Q31" s="4"/>
      <c r="R31" s="4"/>
      <c r="S31" s="4"/>
      <c r="T31" s="4"/>
      <c r="U31" s="63"/>
      <c r="V31" s="65"/>
      <c r="W31" s="6"/>
      <c r="X31" s="6"/>
      <c r="Y31" s="64"/>
      <c r="Z31" s="7"/>
      <c r="AA31" s="7"/>
      <c r="AB31" s="7"/>
      <c r="AC31" s="7"/>
      <c r="AD31" s="7"/>
      <c r="AE31" s="64"/>
      <c r="AF31" s="6"/>
    </row>
    <row r="32" spans="1:32" x14ac:dyDescent="0.3">
      <c r="A32" s="10">
        <v>43129</v>
      </c>
      <c r="B32" s="1" t="s">
        <v>4</v>
      </c>
      <c r="C32" s="4"/>
      <c r="D32" s="4"/>
      <c r="E32" s="4"/>
      <c r="F32" s="5"/>
      <c r="G32" s="4"/>
      <c r="H32" s="118"/>
      <c r="I32" s="118"/>
      <c r="J32" s="4"/>
      <c r="K32" s="4"/>
      <c r="L32" s="4"/>
      <c r="M32" s="4"/>
      <c r="N32" s="4"/>
      <c r="O32" s="4"/>
      <c r="P32" s="39"/>
      <c r="Q32" s="4"/>
      <c r="R32" s="4"/>
      <c r="S32" s="4"/>
      <c r="T32" s="4"/>
      <c r="U32" s="63"/>
      <c r="V32" s="65"/>
      <c r="W32" s="6"/>
      <c r="X32" s="6"/>
      <c r="Y32" s="64"/>
      <c r="Z32" s="7"/>
      <c r="AA32" s="7"/>
      <c r="AB32" s="7"/>
      <c r="AC32" s="7"/>
      <c r="AD32" s="7"/>
      <c r="AE32" s="64"/>
      <c r="AF32" s="6"/>
    </row>
    <row r="33" spans="1:32" x14ac:dyDescent="0.3">
      <c r="A33" s="10">
        <v>43130</v>
      </c>
      <c r="B33" s="1" t="s">
        <v>5</v>
      </c>
      <c r="C33" s="4"/>
      <c r="D33" s="4"/>
      <c r="E33" s="4"/>
      <c r="F33" s="5"/>
      <c r="G33" s="4"/>
      <c r="H33" s="118"/>
      <c r="I33" s="118"/>
      <c r="J33" s="4"/>
      <c r="K33" s="4"/>
      <c r="L33" s="4"/>
      <c r="M33" s="4"/>
      <c r="N33" s="4"/>
      <c r="O33" s="4"/>
      <c r="P33" s="39"/>
      <c r="Q33" s="4"/>
      <c r="R33" s="4"/>
      <c r="S33" s="4"/>
      <c r="T33" s="4"/>
      <c r="U33" s="63"/>
      <c r="V33" s="65"/>
      <c r="W33" s="6"/>
      <c r="X33" s="6"/>
      <c r="Y33" s="64"/>
      <c r="Z33" s="7"/>
      <c r="AA33" s="7"/>
      <c r="AB33" s="7"/>
      <c r="AC33" s="7"/>
      <c r="AD33" s="7"/>
      <c r="AE33" s="64"/>
      <c r="AF33" s="6"/>
    </row>
    <row r="34" spans="1:32" x14ac:dyDescent="0.3">
      <c r="A34" s="10">
        <v>43131</v>
      </c>
      <c r="B34" s="1" t="s">
        <v>6</v>
      </c>
      <c r="C34" s="4"/>
      <c r="D34" s="4"/>
      <c r="E34" s="4"/>
      <c r="F34" s="5"/>
      <c r="G34" s="4"/>
      <c r="H34" s="118"/>
      <c r="I34" s="118"/>
      <c r="J34" s="4"/>
      <c r="K34" s="4"/>
      <c r="L34" s="4"/>
      <c r="M34" s="4"/>
      <c r="N34" s="4"/>
      <c r="O34" s="4"/>
      <c r="P34" s="39"/>
      <c r="Q34" s="4"/>
      <c r="R34" s="4"/>
      <c r="S34" s="4"/>
      <c r="T34" s="4"/>
      <c r="U34" s="63"/>
      <c r="V34" s="65"/>
      <c r="W34" s="6"/>
      <c r="X34" s="6"/>
      <c r="Y34" s="64"/>
      <c r="Z34" s="7"/>
      <c r="AA34" s="7"/>
      <c r="AB34" s="7"/>
      <c r="AC34" s="7"/>
      <c r="AD34" s="7"/>
      <c r="AE34" s="64"/>
      <c r="AF34" s="6"/>
    </row>
    <row r="35" spans="1:32" x14ac:dyDescent="0.3">
      <c r="A35" s="10">
        <v>43132</v>
      </c>
      <c r="B35" s="1" t="s">
        <v>7</v>
      </c>
      <c r="C35" s="4"/>
      <c r="D35" s="4"/>
      <c r="E35" s="4"/>
      <c r="F35" s="5"/>
      <c r="G35" s="4"/>
      <c r="H35" s="118"/>
      <c r="I35" s="118"/>
      <c r="J35" s="4"/>
      <c r="K35" s="4"/>
      <c r="L35" s="4"/>
      <c r="M35" s="4"/>
      <c r="N35" s="4"/>
      <c r="O35" s="4"/>
      <c r="P35" s="39"/>
      <c r="Q35" s="4"/>
      <c r="R35" s="4"/>
      <c r="S35" s="4"/>
      <c r="T35" s="4"/>
      <c r="U35" s="63"/>
      <c r="V35" s="65"/>
      <c r="W35" s="6"/>
      <c r="X35" s="6"/>
      <c r="Y35" s="64"/>
      <c r="Z35" s="7"/>
      <c r="AA35" s="7"/>
      <c r="AB35" s="7"/>
      <c r="AC35" s="7"/>
      <c r="AD35" s="7"/>
      <c r="AE35" s="64"/>
      <c r="AF35" s="6"/>
    </row>
    <row r="36" spans="1:32" x14ac:dyDescent="0.3">
      <c r="A36" s="10">
        <v>43133</v>
      </c>
      <c r="B36" s="1" t="s">
        <v>8</v>
      </c>
      <c r="C36" s="4"/>
      <c r="D36" s="4"/>
      <c r="E36" s="4"/>
      <c r="F36" s="5"/>
      <c r="G36" s="4"/>
      <c r="H36" s="118"/>
      <c r="I36" s="118"/>
      <c r="J36" s="4"/>
      <c r="K36" s="4"/>
      <c r="L36" s="4"/>
      <c r="M36" s="4"/>
      <c r="N36" s="4"/>
      <c r="O36" s="4"/>
      <c r="P36" s="39"/>
      <c r="Q36" s="4"/>
      <c r="R36" s="4"/>
      <c r="S36" s="4"/>
      <c r="T36" s="4"/>
      <c r="U36" s="63"/>
      <c r="V36" s="65"/>
      <c r="W36" s="6"/>
      <c r="X36" s="6"/>
      <c r="Y36" s="64"/>
      <c r="Z36" s="7"/>
      <c r="AA36" s="7"/>
      <c r="AB36" s="7"/>
      <c r="AC36" s="7"/>
      <c r="AD36" s="7"/>
      <c r="AE36" s="64"/>
      <c r="AF36" s="6"/>
    </row>
    <row r="37" spans="1:32" x14ac:dyDescent="0.3">
      <c r="A37" s="10">
        <v>43134</v>
      </c>
      <c r="B37" s="1" t="s">
        <v>41</v>
      </c>
      <c r="C37" s="4"/>
      <c r="D37" s="4"/>
      <c r="E37" s="4"/>
      <c r="F37" s="5"/>
      <c r="G37" s="4"/>
      <c r="H37" s="118"/>
      <c r="I37" s="1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3"/>
      <c r="V37" s="65"/>
      <c r="W37" s="6"/>
      <c r="X37" s="6"/>
      <c r="Y37" s="64"/>
      <c r="Z37" s="7"/>
      <c r="AA37" s="7"/>
      <c r="AB37" s="7"/>
      <c r="AC37" s="7"/>
      <c r="AD37" s="7"/>
      <c r="AE37" s="64"/>
      <c r="AF37" s="6"/>
    </row>
    <row r="38" spans="1:32" x14ac:dyDescent="0.3">
      <c r="A38" s="10">
        <v>43135</v>
      </c>
      <c r="B38" s="1" t="s">
        <v>42</v>
      </c>
      <c r="C38" s="4"/>
      <c r="D38" s="4"/>
      <c r="E38" s="4"/>
      <c r="F38" s="5"/>
      <c r="G38" s="4"/>
      <c r="H38" s="118"/>
      <c r="I38" s="118"/>
      <c r="J38" s="4"/>
      <c r="K38" s="4"/>
      <c r="L38" s="4"/>
      <c r="M38" s="4"/>
      <c r="N38" s="4"/>
      <c r="O38" s="4"/>
      <c r="P38" s="39"/>
      <c r="Q38" s="4"/>
      <c r="R38" s="4"/>
      <c r="S38" s="4"/>
      <c r="T38" s="4"/>
      <c r="U38" s="63"/>
      <c r="V38" s="65"/>
      <c r="W38" s="6"/>
      <c r="X38" s="65"/>
      <c r="Y38" s="64"/>
      <c r="Z38" s="7"/>
      <c r="AA38" s="7"/>
      <c r="AB38" s="7"/>
      <c r="AC38" s="7"/>
      <c r="AD38" s="7"/>
      <c r="AE38" s="64"/>
      <c r="AF38" s="6"/>
    </row>
    <row r="39" spans="1:32" x14ac:dyDescent="0.3">
      <c r="A39" s="10">
        <v>43136</v>
      </c>
      <c r="B39" s="1" t="s">
        <v>4</v>
      </c>
      <c r="C39" s="4"/>
      <c r="D39" s="4"/>
      <c r="E39" s="4"/>
      <c r="F39" s="5"/>
      <c r="G39" s="4"/>
      <c r="H39" s="118"/>
      <c r="I39" s="118"/>
      <c r="J39" s="4"/>
      <c r="K39" s="4"/>
      <c r="L39" s="4"/>
      <c r="M39" s="4"/>
      <c r="N39" s="4"/>
      <c r="O39" s="4"/>
      <c r="P39" s="39"/>
      <c r="Q39" s="4"/>
      <c r="R39" s="4"/>
      <c r="S39" s="4"/>
      <c r="T39" s="4"/>
      <c r="U39" s="63"/>
      <c r="V39" s="65"/>
      <c r="W39" s="6"/>
      <c r="X39" s="6"/>
      <c r="Y39" s="64"/>
      <c r="Z39" s="7"/>
      <c r="AA39" s="7"/>
      <c r="AB39" s="7"/>
      <c r="AC39" s="7"/>
      <c r="AD39" s="7"/>
      <c r="AE39" s="64"/>
      <c r="AF39" s="6"/>
    </row>
    <row r="40" spans="1:32" x14ac:dyDescent="0.3">
      <c r="A40" s="10">
        <v>43137</v>
      </c>
      <c r="B40" s="1" t="s">
        <v>5</v>
      </c>
      <c r="C40" s="4"/>
      <c r="D40" s="4"/>
      <c r="E40" s="4"/>
      <c r="F40" s="5"/>
      <c r="G40" s="4"/>
      <c r="H40" s="118"/>
      <c r="I40" s="118"/>
      <c r="J40" s="4"/>
      <c r="K40" s="4"/>
      <c r="L40" s="4"/>
      <c r="M40" s="4"/>
      <c r="N40" s="4"/>
      <c r="O40" s="4"/>
      <c r="P40" s="39"/>
      <c r="Q40" s="4"/>
      <c r="R40" s="4"/>
      <c r="S40" s="4"/>
      <c r="T40" s="4"/>
      <c r="U40" s="63"/>
      <c r="V40" s="65"/>
      <c r="W40" s="6"/>
      <c r="X40" s="6"/>
      <c r="Y40" s="64"/>
      <c r="Z40" s="7"/>
      <c r="AA40" s="7"/>
      <c r="AB40" s="7"/>
      <c r="AC40" s="7"/>
      <c r="AD40" s="7"/>
      <c r="AE40" s="64"/>
      <c r="AF40" s="6"/>
    </row>
    <row r="41" spans="1:32" x14ac:dyDescent="0.3">
      <c r="A41" s="10">
        <v>43138</v>
      </c>
      <c r="B41" s="1" t="s">
        <v>6</v>
      </c>
      <c r="C41" s="4"/>
      <c r="D41" s="4"/>
      <c r="E41" s="4"/>
      <c r="F41" s="5"/>
      <c r="G41" s="4"/>
      <c r="H41" s="118"/>
      <c r="I41" s="118"/>
      <c r="J41" s="4"/>
      <c r="K41" s="4"/>
      <c r="L41" s="4"/>
      <c r="M41" s="4"/>
      <c r="N41" s="4"/>
      <c r="O41" s="4"/>
      <c r="P41" s="39"/>
      <c r="Q41" s="4"/>
      <c r="R41" s="4"/>
      <c r="S41" s="4"/>
      <c r="T41" s="4"/>
      <c r="U41" s="63"/>
      <c r="V41" s="65"/>
      <c r="W41" s="6"/>
      <c r="X41" s="6"/>
      <c r="Y41" s="64"/>
      <c r="Z41" s="7"/>
      <c r="AA41" s="7"/>
      <c r="AB41" s="7"/>
      <c r="AC41" s="7"/>
      <c r="AD41" s="7"/>
      <c r="AE41" s="64"/>
      <c r="AF41" s="6"/>
    </row>
    <row r="42" spans="1:32" x14ac:dyDescent="0.3">
      <c r="A42" s="10">
        <v>43139</v>
      </c>
      <c r="B42" s="1" t="s">
        <v>7</v>
      </c>
      <c r="C42" s="4"/>
      <c r="D42" s="4"/>
      <c r="E42" s="4"/>
      <c r="F42" s="5"/>
      <c r="G42" s="4"/>
      <c r="H42" s="118"/>
      <c r="I42" s="118"/>
      <c r="J42" s="4"/>
      <c r="K42" s="4"/>
      <c r="L42" s="4"/>
      <c r="M42" s="4"/>
      <c r="N42" s="4"/>
      <c r="O42" s="4"/>
      <c r="P42" s="39"/>
      <c r="Q42" s="4"/>
      <c r="R42" s="4"/>
      <c r="S42" s="4"/>
      <c r="T42" s="4"/>
      <c r="U42" s="63"/>
      <c r="V42" s="65"/>
      <c r="W42" s="6"/>
      <c r="X42" s="6"/>
      <c r="Y42" s="64"/>
      <c r="Z42" s="7"/>
      <c r="AA42" s="7"/>
      <c r="AB42" s="7"/>
      <c r="AC42" s="7"/>
      <c r="AD42" s="7"/>
      <c r="AE42" s="64"/>
      <c r="AF42" s="6"/>
    </row>
    <row r="43" spans="1:32" x14ac:dyDescent="0.3">
      <c r="A43" s="10">
        <v>43140</v>
      </c>
      <c r="B43" s="1" t="s">
        <v>8</v>
      </c>
      <c r="C43" s="4"/>
      <c r="D43" s="4"/>
      <c r="E43" s="4"/>
      <c r="F43" s="5"/>
      <c r="G43" s="4"/>
      <c r="H43" s="118"/>
      <c r="I43" s="118"/>
      <c r="J43" s="4"/>
      <c r="K43" s="4"/>
      <c r="L43" s="4"/>
      <c r="M43" s="4"/>
      <c r="N43" s="4"/>
      <c r="O43" s="4"/>
      <c r="P43" s="39"/>
      <c r="Q43" s="4"/>
      <c r="R43" s="4"/>
      <c r="S43" s="4"/>
      <c r="T43" s="4"/>
      <c r="U43" s="63"/>
      <c r="V43" s="65"/>
      <c r="W43" s="6"/>
      <c r="X43" s="6"/>
      <c r="Y43" s="64"/>
      <c r="Z43" s="7"/>
      <c r="AA43" s="7"/>
      <c r="AB43" s="7"/>
      <c r="AC43" s="7"/>
      <c r="AD43" s="7"/>
      <c r="AE43" s="64"/>
      <c r="AF43" s="6"/>
    </row>
    <row r="44" spans="1:32" x14ac:dyDescent="0.3">
      <c r="A44" s="10">
        <v>43141</v>
      </c>
      <c r="B44" s="1" t="s">
        <v>41</v>
      </c>
      <c r="C44" s="4"/>
      <c r="D44" s="4"/>
      <c r="E44" s="4"/>
      <c r="F44" s="4"/>
      <c r="G44" s="4"/>
      <c r="H44" s="119"/>
      <c r="I44" s="118"/>
      <c r="J44" s="4"/>
      <c r="K44" s="4"/>
      <c r="L44" s="4"/>
      <c r="M44" s="4"/>
      <c r="N44" s="4"/>
      <c r="O44" s="4"/>
      <c r="P44" s="39"/>
      <c r="Q44" s="4"/>
      <c r="R44" s="4"/>
      <c r="S44" s="4"/>
      <c r="T44" s="4"/>
      <c r="U44" s="63"/>
      <c r="V44" s="65"/>
      <c r="W44" s="6"/>
      <c r="X44" s="6"/>
      <c r="Y44" s="64"/>
      <c r="Z44" s="7"/>
      <c r="AA44" s="7"/>
      <c r="AB44" s="7"/>
      <c r="AC44" s="7"/>
      <c r="AD44" s="7"/>
      <c r="AE44" s="64"/>
      <c r="AF44" s="6"/>
    </row>
    <row r="45" spans="1:32" x14ac:dyDescent="0.3">
      <c r="A45" s="10">
        <v>43142</v>
      </c>
      <c r="B45" s="1" t="s">
        <v>42</v>
      </c>
      <c r="C45" s="4"/>
      <c r="D45" s="4"/>
      <c r="E45" s="4"/>
      <c r="F45" s="4"/>
      <c r="G45" s="4"/>
      <c r="H45" s="118"/>
      <c r="I45" s="118"/>
      <c r="J45" s="4"/>
      <c r="K45" s="4"/>
      <c r="L45" s="4"/>
      <c r="M45" s="4"/>
      <c r="N45" s="4"/>
      <c r="O45" s="4"/>
      <c r="P45" s="39"/>
      <c r="Q45" s="4"/>
      <c r="R45" s="4"/>
      <c r="S45" s="4"/>
      <c r="T45" s="4"/>
      <c r="U45" s="63"/>
      <c r="V45" s="65"/>
      <c r="W45" s="6"/>
      <c r="X45" s="6"/>
      <c r="Y45" s="64"/>
      <c r="Z45" s="7"/>
      <c r="AA45" s="7"/>
      <c r="AB45" s="7"/>
      <c r="AC45" s="7"/>
      <c r="AD45" s="7"/>
      <c r="AE45" s="64"/>
      <c r="AF45" s="6"/>
    </row>
    <row r="46" spans="1:32" x14ac:dyDescent="0.3">
      <c r="A46" s="10">
        <v>43143</v>
      </c>
      <c r="B46" s="1" t="s">
        <v>4</v>
      </c>
      <c r="C46" s="4"/>
      <c r="D46" s="4"/>
      <c r="E46" s="4"/>
      <c r="F46" s="5"/>
      <c r="G46" s="4"/>
      <c r="H46" s="118"/>
      <c r="I46" s="118"/>
      <c r="J46" s="4"/>
      <c r="K46" s="4"/>
      <c r="L46" s="4"/>
      <c r="M46" s="4"/>
      <c r="N46" s="4"/>
      <c r="O46" s="4"/>
      <c r="P46" s="39"/>
      <c r="Q46" s="4"/>
      <c r="R46" s="4"/>
      <c r="S46" s="4"/>
      <c r="T46" s="4"/>
      <c r="U46" s="63"/>
      <c r="V46" s="65"/>
      <c r="W46" s="6"/>
      <c r="X46" s="6"/>
      <c r="Y46" s="64"/>
      <c r="Z46" s="7"/>
      <c r="AA46" s="7"/>
      <c r="AB46" s="7"/>
      <c r="AC46" s="7"/>
      <c r="AD46" s="7"/>
      <c r="AE46" s="64"/>
      <c r="AF46" s="6"/>
    </row>
    <row r="47" spans="1:32" x14ac:dyDescent="0.3">
      <c r="A47" s="10">
        <v>43144</v>
      </c>
      <c r="B47" s="1" t="s">
        <v>5</v>
      </c>
      <c r="C47" s="4"/>
      <c r="D47" s="4"/>
      <c r="E47" s="4"/>
      <c r="F47" s="5"/>
      <c r="G47" s="4"/>
      <c r="H47" s="118"/>
      <c r="I47" s="118"/>
      <c r="J47" s="4"/>
      <c r="K47" s="4"/>
      <c r="L47" s="4"/>
      <c r="M47" s="4"/>
      <c r="N47" s="4"/>
      <c r="O47" s="4"/>
      <c r="P47" s="39"/>
      <c r="Q47" s="4"/>
      <c r="R47" s="4"/>
      <c r="S47" s="4"/>
      <c r="T47" s="4"/>
      <c r="U47" s="63"/>
      <c r="V47" s="65"/>
      <c r="W47" s="6"/>
      <c r="X47" s="6"/>
      <c r="Y47" s="64"/>
      <c r="Z47" s="7"/>
      <c r="AA47" s="7"/>
      <c r="AB47" s="7"/>
      <c r="AC47" s="7"/>
      <c r="AD47" s="7"/>
      <c r="AE47" s="64"/>
      <c r="AF47" s="6"/>
    </row>
    <row r="48" spans="1:32" x14ac:dyDescent="0.3">
      <c r="A48" s="10">
        <v>43145</v>
      </c>
      <c r="B48" s="1" t="s">
        <v>6</v>
      </c>
      <c r="C48" s="4"/>
      <c r="D48" s="4"/>
      <c r="E48" s="4"/>
      <c r="F48" s="5"/>
      <c r="G48" s="4"/>
      <c r="H48" s="118"/>
      <c r="I48" s="118"/>
      <c r="J48" s="4"/>
      <c r="K48" s="4"/>
      <c r="L48" s="4"/>
      <c r="M48" s="4"/>
      <c r="N48" s="4"/>
      <c r="O48" s="4"/>
      <c r="P48" s="39"/>
      <c r="Q48" s="4"/>
      <c r="R48" s="4"/>
      <c r="S48" s="4"/>
      <c r="T48" s="4"/>
      <c r="U48" s="63"/>
      <c r="V48" s="65"/>
      <c r="W48" s="6"/>
      <c r="X48" s="6"/>
      <c r="Y48" s="64"/>
      <c r="Z48" s="7"/>
      <c r="AA48" s="7"/>
      <c r="AB48" s="7"/>
      <c r="AC48" s="7"/>
      <c r="AD48" s="7"/>
      <c r="AE48" s="64"/>
      <c r="AF48" s="6"/>
    </row>
    <row r="49" spans="1:32" x14ac:dyDescent="0.3">
      <c r="A49" s="10">
        <v>43146</v>
      </c>
      <c r="B49" s="1" t="s">
        <v>7</v>
      </c>
      <c r="C49" s="4"/>
      <c r="D49" s="4"/>
      <c r="E49" s="4"/>
      <c r="F49" s="4"/>
      <c r="G49" s="4"/>
      <c r="H49" s="119"/>
      <c r="I49" s="1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3"/>
      <c r="V49" s="65"/>
      <c r="W49" s="65"/>
      <c r="X49" s="65"/>
      <c r="Y49" s="64"/>
      <c r="Z49" s="7"/>
      <c r="AA49" s="7"/>
      <c r="AB49" s="7"/>
      <c r="AC49" s="7"/>
      <c r="AD49" s="7"/>
      <c r="AE49" s="64"/>
      <c r="AF49" s="6"/>
    </row>
    <row r="50" spans="1:32" x14ac:dyDescent="0.3">
      <c r="A50" s="10">
        <v>43147</v>
      </c>
      <c r="B50" s="1" t="s">
        <v>8</v>
      </c>
      <c r="C50" s="4"/>
      <c r="D50" s="4"/>
      <c r="E50" s="4"/>
      <c r="F50" s="4"/>
      <c r="G50" s="4"/>
      <c r="H50" s="118"/>
      <c r="I50" s="118"/>
      <c r="J50" s="4"/>
      <c r="K50" s="4"/>
      <c r="L50" s="4"/>
      <c r="M50" s="4"/>
      <c r="N50" s="4"/>
      <c r="O50" s="4"/>
      <c r="P50" s="39"/>
      <c r="Q50" s="4"/>
      <c r="R50" s="4"/>
      <c r="S50" s="4"/>
      <c r="T50" s="4"/>
      <c r="U50" s="63"/>
      <c r="V50" s="65"/>
      <c r="W50" s="6"/>
      <c r="X50" s="6"/>
      <c r="Y50" s="64"/>
      <c r="Z50" s="7"/>
      <c r="AA50" s="7"/>
      <c r="AB50" s="7"/>
      <c r="AC50" s="7"/>
      <c r="AD50" s="7"/>
      <c r="AE50" s="64"/>
      <c r="AF50" s="6"/>
    </row>
    <row r="51" spans="1:32" x14ac:dyDescent="0.3">
      <c r="A51" s="10">
        <v>43148</v>
      </c>
      <c r="B51" s="1" t="s">
        <v>41</v>
      </c>
      <c r="C51" s="4"/>
      <c r="D51" s="4"/>
      <c r="E51" s="4"/>
      <c r="F51" s="5"/>
      <c r="G51" s="4"/>
      <c r="H51" s="118"/>
      <c r="I51" s="118"/>
      <c r="J51" s="4"/>
      <c r="K51" s="4"/>
      <c r="L51" s="4"/>
      <c r="M51" s="4"/>
      <c r="N51" s="4"/>
      <c r="O51" s="4"/>
      <c r="P51" s="39"/>
      <c r="Q51" s="4"/>
      <c r="R51" s="4"/>
      <c r="S51" s="4"/>
      <c r="T51" s="4"/>
      <c r="U51" s="63"/>
      <c r="V51" s="65"/>
      <c r="W51" s="6"/>
      <c r="X51" s="6"/>
      <c r="Y51" s="64"/>
      <c r="Z51" s="7"/>
      <c r="AA51" s="7"/>
      <c r="AB51" s="7"/>
      <c r="AC51" s="7"/>
      <c r="AD51" s="7"/>
      <c r="AE51" s="64"/>
      <c r="AF51" s="6"/>
    </row>
    <row r="52" spans="1:32" x14ac:dyDescent="0.3">
      <c r="A52" s="10">
        <v>43149</v>
      </c>
      <c r="B52" s="1" t="s">
        <v>42</v>
      </c>
      <c r="C52" s="4"/>
      <c r="D52" s="4"/>
      <c r="E52" s="4"/>
      <c r="F52" s="5"/>
      <c r="G52" s="4"/>
      <c r="H52" s="118"/>
      <c r="I52" s="118"/>
      <c r="J52" s="4"/>
      <c r="K52" s="4"/>
      <c r="L52" s="4"/>
      <c r="M52" s="4"/>
      <c r="N52" s="4"/>
      <c r="O52" s="4"/>
      <c r="P52" s="39"/>
      <c r="Q52" s="4"/>
      <c r="R52" s="4"/>
      <c r="S52" s="4"/>
      <c r="T52" s="4"/>
      <c r="U52" s="63"/>
      <c r="V52" s="65"/>
      <c r="W52" s="6"/>
      <c r="X52" s="6"/>
      <c r="Y52" s="64"/>
      <c r="Z52" s="7"/>
      <c r="AA52" s="7"/>
      <c r="AB52" s="7"/>
      <c r="AC52" s="7"/>
      <c r="AD52" s="7"/>
      <c r="AE52" s="64"/>
      <c r="AF52" s="6"/>
    </row>
    <row r="53" spans="1:32" x14ac:dyDescent="0.3">
      <c r="A53" s="10">
        <v>43150</v>
      </c>
      <c r="B53" s="1" t="s">
        <v>4</v>
      </c>
      <c r="C53" s="4"/>
      <c r="D53" s="4"/>
      <c r="E53" s="4"/>
      <c r="F53" s="5"/>
      <c r="G53" s="4"/>
      <c r="H53" s="118"/>
      <c r="I53" s="118"/>
      <c r="J53" s="4"/>
      <c r="K53" s="4"/>
      <c r="L53" s="4"/>
      <c r="M53" s="4"/>
      <c r="N53" s="4"/>
      <c r="O53" s="4"/>
      <c r="P53" s="39"/>
      <c r="Q53" s="4"/>
      <c r="R53" s="4"/>
      <c r="S53" s="4"/>
      <c r="T53" s="4"/>
      <c r="U53" s="63"/>
      <c r="V53" s="65"/>
      <c r="W53" s="6"/>
      <c r="X53" s="6"/>
      <c r="Y53" s="64"/>
      <c r="Z53" s="7"/>
      <c r="AA53" s="7"/>
      <c r="AB53" s="7"/>
      <c r="AC53" s="7"/>
      <c r="AD53" s="7"/>
      <c r="AE53" s="64"/>
      <c r="AF53" s="6"/>
    </row>
    <row r="54" spans="1:32" x14ac:dyDescent="0.3">
      <c r="A54" s="10">
        <v>43151</v>
      </c>
      <c r="B54" s="1" t="s">
        <v>5</v>
      </c>
      <c r="C54" s="4"/>
      <c r="D54" s="4"/>
      <c r="E54" s="4"/>
      <c r="F54" s="4"/>
      <c r="G54" s="4"/>
      <c r="H54" s="119"/>
      <c r="I54" s="118"/>
      <c r="J54" s="4"/>
      <c r="K54" s="4"/>
      <c r="L54" s="4"/>
      <c r="M54" s="4"/>
      <c r="N54" s="4"/>
      <c r="O54" s="4"/>
      <c r="P54" s="39"/>
      <c r="Q54" s="4"/>
      <c r="R54" s="4"/>
      <c r="S54" s="4"/>
      <c r="T54" s="4"/>
      <c r="U54" s="63"/>
      <c r="V54" s="65"/>
      <c r="W54" s="6"/>
      <c r="X54" s="6"/>
      <c r="Y54" s="64"/>
      <c r="Z54" s="7"/>
      <c r="AA54" s="7"/>
      <c r="AB54" s="7"/>
      <c r="AC54" s="7"/>
      <c r="AD54" s="7"/>
      <c r="AE54" s="64"/>
      <c r="AF54" s="6"/>
    </row>
    <row r="55" spans="1:32" x14ac:dyDescent="0.3">
      <c r="A55" s="10">
        <v>43152</v>
      </c>
      <c r="B55" s="1" t="s">
        <v>6</v>
      </c>
      <c r="C55" s="4"/>
      <c r="D55" s="4"/>
      <c r="E55" s="4"/>
      <c r="F55" s="4"/>
      <c r="G55" s="4"/>
      <c r="H55" s="118"/>
      <c r="I55" s="118"/>
      <c r="J55" s="4"/>
      <c r="K55" s="4"/>
      <c r="L55" s="4"/>
      <c r="M55" s="4"/>
      <c r="N55" s="4"/>
      <c r="O55" s="4"/>
      <c r="P55" s="39"/>
      <c r="Q55" s="4"/>
      <c r="R55" s="4"/>
      <c r="S55" s="4"/>
      <c r="T55" s="4"/>
      <c r="U55" s="63"/>
      <c r="V55" s="65"/>
      <c r="W55" s="6"/>
      <c r="X55" s="6"/>
      <c r="Y55" s="64"/>
      <c r="Z55" s="7"/>
      <c r="AA55" s="7"/>
      <c r="AB55" s="7"/>
      <c r="AC55" s="7"/>
      <c r="AD55" s="7"/>
      <c r="AE55" s="64"/>
      <c r="AF55" s="6"/>
    </row>
    <row r="56" spans="1:32" x14ac:dyDescent="0.3">
      <c r="A56" s="10">
        <v>43153</v>
      </c>
      <c r="B56" s="1" t="s">
        <v>7</v>
      </c>
      <c r="C56" s="4"/>
      <c r="D56" s="4"/>
      <c r="E56" s="4"/>
      <c r="F56" s="5"/>
      <c r="G56" s="4"/>
      <c r="H56" s="118"/>
      <c r="I56" s="118"/>
      <c r="J56" s="4"/>
      <c r="K56" s="4"/>
      <c r="L56" s="4"/>
      <c r="M56" s="4"/>
      <c r="N56" s="4"/>
      <c r="O56" s="4"/>
      <c r="P56" s="39"/>
      <c r="Q56" s="4"/>
      <c r="R56" s="4"/>
      <c r="S56" s="4"/>
      <c r="T56" s="4"/>
      <c r="U56" s="63"/>
      <c r="V56" s="65"/>
      <c r="W56" s="6"/>
      <c r="X56" s="6"/>
      <c r="Y56" s="64"/>
      <c r="Z56" s="7"/>
      <c r="AA56" s="7"/>
      <c r="AB56" s="7"/>
      <c r="AC56" s="7"/>
      <c r="AD56" s="7"/>
      <c r="AE56" s="64"/>
      <c r="AF56" s="6"/>
    </row>
    <row r="57" spans="1:32" x14ac:dyDescent="0.3">
      <c r="A57" s="10">
        <v>43154</v>
      </c>
      <c r="B57" s="1" t="s">
        <v>8</v>
      </c>
      <c r="C57" s="4"/>
      <c r="D57" s="4"/>
      <c r="E57" s="4"/>
      <c r="F57" s="5"/>
      <c r="G57" s="4"/>
      <c r="H57" s="118"/>
      <c r="I57" s="11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3"/>
      <c r="V57" s="65"/>
      <c r="W57" s="6"/>
      <c r="X57" s="6"/>
      <c r="Y57" s="64"/>
      <c r="Z57" s="7"/>
      <c r="AA57" s="7"/>
      <c r="AB57" s="7"/>
      <c r="AC57" s="7"/>
      <c r="AD57" s="7"/>
      <c r="AE57" s="64"/>
      <c r="AF57" s="6"/>
    </row>
    <row r="58" spans="1:32" x14ac:dyDescent="0.3">
      <c r="A58" s="10">
        <v>43155</v>
      </c>
      <c r="B58" s="1" t="s">
        <v>41</v>
      </c>
      <c r="C58" s="4"/>
      <c r="D58" s="4"/>
      <c r="E58" s="4"/>
      <c r="F58" s="5"/>
      <c r="G58" s="4"/>
      <c r="H58" s="118"/>
      <c r="I58" s="118"/>
      <c r="J58" s="4"/>
      <c r="K58" s="4"/>
      <c r="L58" s="4"/>
      <c r="M58" s="4"/>
      <c r="N58" s="4"/>
      <c r="O58" s="4"/>
      <c r="P58" s="39"/>
      <c r="Q58" s="4"/>
      <c r="R58" s="4"/>
      <c r="S58" s="4"/>
      <c r="T58" s="4"/>
      <c r="U58" s="63"/>
      <c r="V58" s="65"/>
      <c r="W58" s="6"/>
      <c r="X58" s="6"/>
      <c r="Y58" s="64"/>
      <c r="Z58" s="7"/>
      <c r="AA58" s="7"/>
      <c r="AB58" s="7"/>
      <c r="AC58" s="7"/>
      <c r="AD58" s="7"/>
      <c r="AE58" s="64"/>
      <c r="AF58" s="6"/>
    </row>
    <row r="59" spans="1:32" x14ac:dyDescent="0.3">
      <c r="A59" s="10">
        <v>43156</v>
      </c>
      <c r="B59" s="1" t="s">
        <v>42</v>
      </c>
      <c r="C59" s="4"/>
      <c r="D59" s="4"/>
      <c r="E59" s="4"/>
      <c r="F59" s="4"/>
      <c r="G59" s="4"/>
      <c r="H59" s="119"/>
      <c r="I59" s="118"/>
      <c r="J59" s="4"/>
      <c r="K59" s="4"/>
      <c r="L59" s="4"/>
      <c r="M59" s="4"/>
      <c r="N59" s="4"/>
      <c r="O59" s="4"/>
      <c r="P59" s="39"/>
      <c r="Q59" s="4"/>
      <c r="R59" s="4"/>
      <c r="S59" s="4"/>
      <c r="T59" s="4"/>
      <c r="U59" s="63"/>
      <c r="V59" s="65"/>
      <c r="W59" s="6"/>
      <c r="X59" s="6"/>
      <c r="Y59" s="64"/>
      <c r="Z59" s="7"/>
      <c r="AA59" s="7"/>
      <c r="AB59" s="7"/>
      <c r="AC59" s="7"/>
      <c r="AD59" s="7"/>
      <c r="AE59" s="64"/>
      <c r="AF59" s="6"/>
    </row>
    <row r="60" spans="1:32" x14ac:dyDescent="0.3">
      <c r="A60" s="10">
        <v>43157</v>
      </c>
      <c r="B60" s="1" t="s">
        <v>4</v>
      </c>
      <c r="C60" s="4"/>
      <c r="D60" s="4"/>
      <c r="E60" s="4"/>
      <c r="F60" s="4"/>
      <c r="G60" s="4"/>
      <c r="H60" s="118"/>
      <c r="I60" s="118"/>
      <c r="J60" s="4"/>
      <c r="K60" s="4"/>
      <c r="L60" s="4"/>
      <c r="M60" s="4"/>
      <c r="N60" s="4"/>
      <c r="O60" s="4"/>
      <c r="P60" s="39"/>
      <c r="Q60" s="4"/>
      <c r="R60" s="4"/>
      <c r="S60" s="4"/>
      <c r="T60" s="4"/>
      <c r="U60" s="63"/>
      <c r="V60" s="65"/>
      <c r="W60" s="6"/>
      <c r="X60" s="6"/>
      <c r="Y60" s="64"/>
      <c r="Z60" s="7"/>
      <c r="AA60" s="7"/>
      <c r="AB60" s="7"/>
      <c r="AC60" s="7"/>
      <c r="AD60" s="7"/>
      <c r="AE60" s="64"/>
      <c r="AF60" s="6"/>
    </row>
    <row r="61" spans="1:32" x14ac:dyDescent="0.3">
      <c r="A61" s="10">
        <v>43158</v>
      </c>
      <c r="B61" s="1" t="s">
        <v>5</v>
      </c>
      <c r="C61" s="4"/>
      <c r="D61" s="4"/>
      <c r="E61" s="4"/>
      <c r="F61" s="5"/>
      <c r="G61" s="4"/>
      <c r="H61" s="118"/>
      <c r="I61" s="118"/>
      <c r="J61" s="4"/>
      <c r="K61" s="4"/>
      <c r="L61" s="4"/>
      <c r="M61" s="4"/>
      <c r="N61" s="4"/>
      <c r="O61" s="4"/>
      <c r="P61" s="39"/>
      <c r="Q61" s="4"/>
      <c r="R61" s="4"/>
      <c r="S61" s="4"/>
      <c r="T61" s="4"/>
      <c r="U61" s="63"/>
      <c r="V61" s="65"/>
      <c r="W61" s="6"/>
      <c r="X61" s="6"/>
      <c r="Y61" s="64"/>
      <c r="Z61" s="7"/>
      <c r="AA61" s="7"/>
      <c r="AB61" s="7"/>
      <c r="AC61" s="7"/>
      <c r="AD61" s="7"/>
      <c r="AE61" s="64"/>
      <c r="AF61" s="6"/>
    </row>
    <row r="62" spans="1:32" x14ac:dyDescent="0.3">
      <c r="A62" s="10">
        <v>43159</v>
      </c>
      <c r="B62" s="1" t="s">
        <v>6</v>
      </c>
      <c r="C62" s="4"/>
      <c r="D62" s="4"/>
      <c r="E62" s="4"/>
      <c r="F62" s="5"/>
      <c r="G62" s="4"/>
      <c r="H62" s="118"/>
      <c r="I62" s="118"/>
      <c r="J62" s="4"/>
      <c r="K62" s="4"/>
      <c r="L62" s="4"/>
      <c r="M62" s="4"/>
      <c r="N62" s="4"/>
      <c r="O62" s="4"/>
      <c r="P62" s="39"/>
      <c r="Q62" s="4"/>
      <c r="R62" s="4"/>
      <c r="S62" s="4"/>
      <c r="T62" s="4"/>
      <c r="U62" s="63"/>
      <c r="V62" s="65"/>
      <c r="W62" s="6"/>
      <c r="X62" s="6"/>
      <c r="Y62" s="64"/>
      <c r="Z62" s="7"/>
      <c r="AA62" s="7"/>
      <c r="AB62" s="7"/>
      <c r="AC62" s="7"/>
      <c r="AD62" s="7"/>
      <c r="AE62" s="64"/>
      <c r="AF62" s="6"/>
    </row>
    <row r="63" spans="1:32" x14ac:dyDescent="0.3">
      <c r="A63" s="10">
        <v>43160</v>
      </c>
      <c r="B63" s="1" t="s">
        <v>7</v>
      </c>
      <c r="C63" s="4"/>
      <c r="D63" s="4"/>
      <c r="E63" s="4"/>
      <c r="F63" s="5"/>
      <c r="G63" s="4"/>
      <c r="H63" s="118"/>
      <c r="I63" s="118"/>
      <c r="J63" s="4"/>
      <c r="K63" s="4"/>
      <c r="L63" s="4"/>
      <c r="M63" s="4"/>
      <c r="N63" s="4"/>
      <c r="O63" s="4"/>
      <c r="P63" s="39"/>
      <c r="Q63" s="4"/>
      <c r="R63" s="4"/>
      <c r="S63" s="4"/>
      <c r="T63" s="4"/>
      <c r="U63" s="63"/>
      <c r="V63" s="65"/>
      <c r="W63" s="6"/>
      <c r="X63" s="6"/>
      <c r="Y63" s="64"/>
      <c r="Z63" s="7"/>
      <c r="AA63" s="7"/>
      <c r="AB63" s="7"/>
      <c r="AC63" s="7"/>
      <c r="AD63" s="7"/>
      <c r="AE63" s="64"/>
      <c r="AF63" s="6"/>
    </row>
    <row r="64" spans="1:32" x14ac:dyDescent="0.3">
      <c r="A64" s="10">
        <v>43161</v>
      </c>
      <c r="B64" s="1" t="s">
        <v>8</v>
      </c>
      <c r="C64" s="4"/>
      <c r="D64" s="4"/>
      <c r="E64" s="4"/>
      <c r="F64" s="4"/>
      <c r="G64" s="4"/>
      <c r="H64" s="119"/>
      <c r="I64" s="11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V64" s="6"/>
      <c r="W64" s="6"/>
      <c r="X64" s="6"/>
      <c r="Z64" s="7"/>
      <c r="AA64" s="7"/>
      <c r="AB64" s="7"/>
      <c r="AC64" s="7"/>
      <c r="AD64" s="7"/>
      <c r="AF64" s="69"/>
    </row>
    <row r="65" spans="1:32" x14ac:dyDescent="0.3">
      <c r="A65" s="10">
        <v>43162</v>
      </c>
      <c r="B65" s="1" t="s">
        <v>41</v>
      </c>
      <c r="C65" s="4"/>
      <c r="D65" s="4"/>
      <c r="E65" s="4"/>
      <c r="F65" s="4"/>
      <c r="G65" s="4"/>
      <c r="H65" s="118"/>
      <c r="I65" s="11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V65" s="6"/>
      <c r="W65" s="6"/>
      <c r="X65" s="6"/>
      <c r="Z65" s="7"/>
      <c r="AA65" s="7"/>
      <c r="AB65" s="7"/>
      <c r="AC65" s="7"/>
      <c r="AD65" s="7"/>
      <c r="AF65" s="69"/>
    </row>
    <row r="66" spans="1:32" x14ac:dyDescent="0.3">
      <c r="A66" s="10">
        <v>43163</v>
      </c>
      <c r="B66" s="1" t="s">
        <v>42</v>
      </c>
      <c r="C66" s="4"/>
      <c r="D66" s="4"/>
      <c r="E66" s="4"/>
      <c r="F66" s="5"/>
      <c r="G66" s="4"/>
      <c r="H66" s="118"/>
      <c r="I66" s="11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V66" s="6"/>
      <c r="W66" s="6"/>
      <c r="X66" s="6"/>
      <c r="Z66" s="7"/>
      <c r="AA66" s="7"/>
      <c r="AB66" s="7"/>
      <c r="AC66" s="7"/>
      <c r="AD66" s="7"/>
      <c r="AF66" s="69"/>
    </row>
    <row r="67" spans="1:32" x14ac:dyDescent="0.3">
      <c r="A67" s="10">
        <v>43164</v>
      </c>
      <c r="B67" s="1" t="s">
        <v>4</v>
      </c>
      <c r="C67" s="4"/>
      <c r="D67" s="4"/>
      <c r="E67" s="4"/>
      <c r="F67" s="5"/>
      <c r="G67" s="4"/>
      <c r="H67" s="118"/>
      <c r="I67" s="11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V67" s="6"/>
      <c r="W67" s="6"/>
      <c r="X67" s="6"/>
      <c r="Z67" s="7"/>
      <c r="AA67" s="7"/>
      <c r="AB67" s="7"/>
      <c r="AC67" s="7"/>
      <c r="AD67" s="7"/>
      <c r="AF67" s="69"/>
    </row>
    <row r="68" spans="1:32" x14ac:dyDescent="0.3">
      <c r="A68" s="10">
        <v>43165</v>
      </c>
      <c r="B68" s="1" t="s">
        <v>5</v>
      </c>
      <c r="C68" s="4"/>
      <c r="D68" s="4"/>
      <c r="E68" s="4"/>
      <c r="F68" s="5"/>
      <c r="G68" s="4"/>
      <c r="H68" s="118"/>
      <c r="I68" s="118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V68" s="6"/>
      <c r="W68" s="6"/>
      <c r="X68" s="6"/>
      <c r="Z68" s="7"/>
      <c r="AA68" s="7"/>
      <c r="AB68" s="7"/>
      <c r="AC68" s="7"/>
      <c r="AD68" s="7"/>
      <c r="AF68" s="69"/>
    </row>
    <row r="69" spans="1:32" x14ac:dyDescent="0.3">
      <c r="A69" s="10">
        <v>43166</v>
      </c>
      <c r="B69" s="1" t="s">
        <v>6</v>
      </c>
      <c r="C69" s="4"/>
      <c r="D69" s="4"/>
      <c r="E69" s="4"/>
      <c r="F69" s="5"/>
      <c r="G69" s="5"/>
      <c r="H69" s="120"/>
      <c r="I69" s="12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V69" s="6"/>
      <c r="W69" s="6"/>
      <c r="X69" s="6"/>
      <c r="Z69" s="7"/>
      <c r="AA69" s="7"/>
      <c r="AB69" s="7"/>
      <c r="AC69" s="7"/>
      <c r="AD69" s="7"/>
      <c r="AF69" s="69"/>
    </row>
    <row r="70" spans="1:32" x14ac:dyDescent="0.3">
      <c r="A70" s="10">
        <v>43167</v>
      </c>
      <c r="B70" s="1" t="s">
        <v>7</v>
      </c>
      <c r="C70" s="4"/>
      <c r="D70" s="4"/>
      <c r="E70" s="4"/>
      <c r="F70" s="5"/>
      <c r="G70" s="5"/>
      <c r="H70" s="120"/>
      <c r="I70" s="12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V70" s="6"/>
      <c r="W70" s="6"/>
      <c r="X70" s="6"/>
      <c r="Z70" s="7"/>
      <c r="AA70" s="7"/>
      <c r="AB70" s="7"/>
      <c r="AC70" s="7"/>
      <c r="AD70" s="7"/>
      <c r="AF70" s="69"/>
    </row>
    <row r="71" spans="1:32" x14ac:dyDescent="0.3">
      <c r="A71" s="10">
        <v>43168</v>
      </c>
      <c r="B71" s="1" t="s">
        <v>8</v>
      </c>
      <c r="C71" s="4"/>
      <c r="D71" s="4"/>
      <c r="E71" s="4"/>
      <c r="F71" s="5"/>
      <c r="G71" s="5"/>
      <c r="H71" s="120"/>
      <c r="I71" s="12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V71" s="6"/>
      <c r="W71" s="6"/>
      <c r="X71" s="6"/>
      <c r="Z71" s="7"/>
      <c r="AA71" s="7"/>
      <c r="AB71" s="7"/>
      <c r="AC71" s="7"/>
      <c r="AD71" s="7"/>
      <c r="AF71" s="69"/>
    </row>
    <row r="72" spans="1:32" x14ac:dyDescent="0.3">
      <c r="A72" s="10">
        <v>43169</v>
      </c>
      <c r="B72" s="1" t="s">
        <v>41</v>
      </c>
      <c r="C72" s="4"/>
      <c r="D72" s="4"/>
      <c r="E72" s="4"/>
      <c r="F72" s="5"/>
      <c r="G72" s="5"/>
      <c r="H72" s="120"/>
      <c r="I72" s="12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V72" s="6"/>
      <c r="W72" s="6"/>
      <c r="X72" s="6"/>
      <c r="Z72" s="7"/>
      <c r="AA72" s="7"/>
      <c r="AB72" s="7"/>
      <c r="AC72" s="7"/>
      <c r="AD72" s="7"/>
      <c r="AF72" s="69"/>
    </row>
    <row r="73" spans="1:32" x14ac:dyDescent="0.3">
      <c r="A73" s="10">
        <v>43170</v>
      </c>
      <c r="B73" s="1" t="s">
        <v>42</v>
      </c>
      <c r="C73" s="4"/>
      <c r="D73" s="4"/>
      <c r="E73" s="4"/>
      <c r="F73" s="5"/>
      <c r="G73" s="5"/>
      <c r="H73" s="120"/>
      <c r="I73" s="12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V73" s="6"/>
      <c r="W73" s="6"/>
      <c r="X73" s="6"/>
      <c r="Z73" s="7"/>
      <c r="AA73" s="7"/>
      <c r="AB73" s="7"/>
      <c r="AC73" s="7"/>
      <c r="AD73" s="7"/>
      <c r="AF73" s="69"/>
    </row>
    <row r="74" spans="1:32" x14ac:dyDescent="0.3">
      <c r="A74" s="10">
        <v>43171</v>
      </c>
      <c r="B74" s="1" t="s">
        <v>4</v>
      </c>
      <c r="C74" s="4"/>
      <c r="D74" s="4"/>
      <c r="E74" s="4"/>
      <c r="F74" s="5"/>
      <c r="G74" s="5"/>
      <c r="H74" s="120"/>
      <c r="I74" s="12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V74" s="6"/>
      <c r="W74" s="6"/>
      <c r="X74" s="6"/>
      <c r="Z74" s="7"/>
      <c r="AA74" s="7"/>
      <c r="AB74" s="7"/>
      <c r="AC74" s="7"/>
      <c r="AD74" s="7"/>
      <c r="AF74" s="69"/>
    </row>
    <row r="75" spans="1:32" x14ac:dyDescent="0.3">
      <c r="A75" s="10">
        <v>43172</v>
      </c>
      <c r="B75" s="1" t="s">
        <v>5</v>
      </c>
      <c r="C75" s="4"/>
      <c r="D75" s="4"/>
      <c r="E75" s="4"/>
      <c r="F75" s="5"/>
      <c r="G75" s="5"/>
      <c r="H75" s="120"/>
      <c r="I75" s="12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V75" s="6"/>
      <c r="W75" s="6"/>
      <c r="X75" s="6"/>
      <c r="Z75" s="7"/>
      <c r="AA75" s="7"/>
      <c r="AB75" s="7"/>
      <c r="AC75" s="7"/>
      <c r="AD75" s="7"/>
      <c r="AF75" s="69"/>
    </row>
    <row r="76" spans="1:32" x14ac:dyDescent="0.3">
      <c r="A76" s="10">
        <v>43173</v>
      </c>
      <c r="B76" s="1" t="s">
        <v>6</v>
      </c>
      <c r="C76" s="4"/>
      <c r="D76" s="4"/>
      <c r="E76" s="4"/>
      <c r="F76" s="5"/>
      <c r="G76" s="5"/>
      <c r="H76" s="120"/>
      <c r="I76" s="12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V76" s="6"/>
      <c r="W76" s="6"/>
      <c r="X76" s="6"/>
      <c r="Z76" s="7"/>
      <c r="AA76" s="7"/>
      <c r="AB76" s="7"/>
      <c r="AC76" s="7"/>
      <c r="AD76" s="7"/>
      <c r="AF76" s="69"/>
    </row>
    <row r="77" spans="1:32" x14ac:dyDescent="0.3">
      <c r="A77" s="10">
        <v>43174</v>
      </c>
      <c r="B77" s="1" t="s">
        <v>7</v>
      </c>
      <c r="C77" s="4"/>
      <c r="D77" s="4"/>
      <c r="E77" s="4"/>
      <c r="F77" s="5"/>
      <c r="G77" s="5"/>
      <c r="H77" s="120"/>
      <c r="I77" s="12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V77" s="6"/>
      <c r="W77" s="6"/>
      <c r="X77" s="6"/>
      <c r="Z77" s="7"/>
      <c r="AA77" s="7"/>
      <c r="AB77" s="7"/>
      <c r="AC77" s="7"/>
      <c r="AD77" s="7"/>
      <c r="AF77" s="69"/>
    </row>
    <row r="78" spans="1:32" x14ac:dyDescent="0.3">
      <c r="A78" s="10">
        <v>43175</v>
      </c>
      <c r="B78" s="1" t="s">
        <v>8</v>
      </c>
      <c r="C78" s="4"/>
      <c r="D78" s="4"/>
      <c r="E78" s="4"/>
      <c r="F78" s="5"/>
      <c r="G78" s="5"/>
      <c r="H78" s="120"/>
      <c r="I78" s="12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V78" s="6"/>
      <c r="W78" s="6"/>
      <c r="X78" s="6"/>
      <c r="Z78" s="7"/>
      <c r="AA78" s="7"/>
      <c r="AB78" s="7"/>
      <c r="AC78" s="7"/>
      <c r="AD78" s="7"/>
      <c r="AF78" s="69"/>
    </row>
    <row r="79" spans="1:32" x14ac:dyDescent="0.3">
      <c r="A79" s="10">
        <v>43176</v>
      </c>
      <c r="B79" s="1" t="s">
        <v>41</v>
      </c>
      <c r="C79" s="4"/>
      <c r="D79" s="4"/>
      <c r="E79" s="4"/>
      <c r="F79" s="5"/>
      <c r="G79" s="5"/>
      <c r="H79" s="120"/>
      <c r="I79" s="12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V79" s="6"/>
      <c r="W79" s="6"/>
      <c r="X79" s="6"/>
      <c r="Z79" s="7"/>
      <c r="AA79" s="7"/>
      <c r="AB79" s="7"/>
      <c r="AC79" s="7"/>
      <c r="AD79" s="7"/>
      <c r="AF79" s="69"/>
    </row>
    <row r="80" spans="1:32" x14ac:dyDescent="0.3">
      <c r="A80" s="10">
        <v>43177</v>
      </c>
      <c r="B80" s="1" t="s">
        <v>42</v>
      </c>
      <c r="C80" s="4"/>
      <c r="D80" s="4"/>
      <c r="E80" s="4"/>
      <c r="F80" s="5"/>
      <c r="G80" s="5"/>
      <c r="H80" s="120"/>
      <c r="I80" s="12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V80" s="6"/>
      <c r="W80" s="6"/>
      <c r="X80" s="6"/>
      <c r="Z80" s="7"/>
      <c r="AA80" s="7"/>
      <c r="AB80" s="7"/>
      <c r="AC80" s="7"/>
      <c r="AD80" s="7"/>
      <c r="AF80" s="69"/>
    </row>
    <row r="81" spans="1:32" x14ac:dyDescent="0.3">
      <c r="A81" s="10">
        <v>43178</v>
      </c>
      <c r="B81" s="1" t="s">
        <v>4</v>
      </c>
      <c r="C81" s="4"/>
      <c r="D81" s="4"/>
      <c r="E81" s="4"/>
      <c r="F81" s="5"/>
      <c r="G81" s="5"/>
      <c r="H81" s="120"/>
      <c r="I81" s="12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V81" s="6"/>
      <c r="W81" s="6"/>
      <c r="X81" s="6"/>
      <c r="Z81" s="7"/>
      <c r="AA81" s="7"/>
      <c r="AB81" s="7"/>
      <c r="AC81" s="7"/>
      <c r="AD81" s="7"/>
      <c r="AF81" s="69"/>
    </row>
    <row r="82" spans="1:32" x14ac:dyDescent="0.3">
      <c r="A82" s="10">
        <v>43179</v>
      </c>
      <c r="B82" s="1" t="s">
        <v>5</v>
      </c>
      <c r="C82" s="4"/>
      <c r="D82" s="4"/>
      <c r="E82" s="4"/>
      <c r="F82" s="5"/>
      <c r="G82" s="5"/>
      <c r="H82" s="120"/>
      <c r="I82" s="12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V82" s="6"/>
      <c r="W82" s="6"/>
      <c r="X82" s="6"/>
      <c r="Z82" s="7"/>
      <c r="AA82" s="7"/>
      <c r="AB82" s="7"/>
      <c r="AC82" s="7"/>
      <c r="AD82" s="7"/>
      <c r="AF82" s="69"/>
    </row>
    <row r="83" spans="1:32" x14ac:dyDescent="0.3">
      <c r="A83" s="10">
        <v>43180</v>
      </c>
      <c r="B83" s="1" t="s">
        <v>6</v>
      </c>
      <c r="C83" s="4"/>
      <c r="D83" s="4"/>
      <c r="E83" s="4"/>
      <c r="F83" s="5"/>
      <c r="G83" s="5"/>
      <c r="H83" s="120"/>
      <c r="I83" s="12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V83" s="6"/>
      <c r="W83" s="6"/>
      <c r="X83" s="6"/>
      <c r="Z83" s="7"/>
      <c r="AA83" s="7"/>
      <c r="AB83" s="7"/>
      <c r="AC83" s="7"/>
      <c r="AD83" s="7"/>
      <c r="AF83" s="69"/>
    </row>
    <row r="84" spans="1:32" x14ac:dyDescent="0.3">
      <c r="A84" s="10">
        <v>43181</v>
      </c>
      <c r="B84" s="1" t="s">
        <v>7</v>
      </c>
      <c r="C84" s="4"/>
      <c r="D84" s="4"/>
      <c r="E84" s="4"/>
      <c r="F84" s="5"/>
      <c r="G84" s="5"/>
      <c r="H84" s="120"/>
      <c r="I84" s="12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V84" s="6"/>
      <c r="W84" s="6"/>
      <c r="X84" s="6"/>
      <c r="Z84" s="7"/>
      <c r="AA84" s="7"/>
      <c r="AB84" s="7"/>
      <c r="AC84" s="7"/>
      <c r="AD84" s="7"/>
      <c r="AF84" s="69"/>
    </row>
    <row r="85" spans="1:32" x14ac:dyDescent="0.3">
      <c r="A85" s="10">
        <v>43182</v>
      </c>
      <c r="B85" s="1" t="s">
        <v>8</v>
      </c>
      <c r="C85" s="4"/>
      <c r="D85" s="4"/>
      <c r="E85" s="4"/>
      <c r="F85" s="5"/>
      <c r="G85" s="5"/>
      <c r="H85" s="120"/>
      <c r="I85" s="12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V85" s="6"/>
      <c r="W85" s="6"/>
      <c r="X85" s="6"/>
      <c r="Z85" s="7"/>
      <c r="AA85" s="7"/>
      <c r="AB85" s="7"/>
      <c r="AC85" s="7"/>
      <c r="AD85" s="7"/>
      <c r="AF85" s="69"/>
    </row>
    <row r="86" spans="1:32" x14ac:dyDescent="0.3">
      <c r="A86" s="10">
        <v>43183</v>
      </c>
      <c r="B86" s="1" t="s">
        <v>41</v>
      </c>
      <c r="C86" s="4"/>
      <c r="D86" s="4"/>
      <c r="E86" s="4"/>
      <c r="F86" s="5"/>
      <c r="G86" s="5"/>
      <c r="H86" s="120"/>
      <c r="I86" s="12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V86" s="6"/>
      <c r="W86" s="6"/>
      <c r="X86" s="6"/>
      <c r="Z86" s="7"/>
      <c r="AA86" s="7"/>
      <c r="AB86" s="7"/>
      <c r="AC86" s="7"/>
      <c r="AD86" s="7"/>
      <c r="AF86" s="69"/>
    </row>
    <row r="87" spans="1:32" x14ac:dyDescent="0.3">
      <c r="A87" s="10">
        <v>43184</v>
      </c>
      <c r="B87" s="1" t="s">
        <v>42</v>
      </c>
      <c r="C87" s="4"/>
      <c r="D87" s="4"/>
      <c r="E87" s="4"/>
      <c r="F87" s="5"/>
      <c r="G87" s="5"/>
      <c r="H87" s="120"/>
      <c r="I87" s="12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V87" s="6"/>
      <c r="W87" s="6"/>
      <c r="X87" s="6"/>
      <c r="Z87" s="7"/>
      <c r="AA87" s="7"/>
      <c r="AB87" s="7"/>
      <c r="AC87" s="7"/>
      <c r="AD87" s="7"/>
      <c r="AF87" s="69"/>
    </row>
    <row r="88" spans="1:32" x14ac:dyDescent="0.3">
      <c r="A88" s="10">
        <v>43185</v>
      </c>
      <c r="B88" s="1" t="s">
        <v>4</v>
      </c>
      <c r="C88" s="4"/>
      <c r="D88" s="4"/>
      <c r="E88" s="4"/>
      <c r="F88" s="5"/>
      <c r="G88" s="5"/>
      <c r="H88" s="120"/>
      <c r="I88" s="12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V88" s="6"/>
      <c r="W88" s="6"/>
      <c r="X88" s="6"/>
      <c r="Z88" s="7"/>
      <c r="AA88" s="7"/>
      <c r="AB88" s="7"/>
      <c r="AC88" s="7"/>
      <c r="AD88" s="7"/>
      <c r="AF88" s="69"/>
    </row>
    <row r="89" spans="1:32" x14ac:dyDescent="0.3">
      <c r="A89" s="10">
        <v>43186</v>
      </c>
      <c r="B89" s="1" t="s">
        <v>5</v>
      </c>
      <c r="C89" s="4"/>
      <c r="D89" s="4"/>
      <c r="E89" s="4"/>
      <c r="F89" s="5"/>
      <c r="G89" s="5"/>
      <c r="H89" s="120"/>
      <c r="I89" s="12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V89" s="6"/>
      <c r="W89" s="6"/>
      <c r="X89" s="6"/>
      <c r="Z89" s="7"/>
      <c r="AA89" s="7"/>
      <c r="AB89" s="7"/>
      <c r="AC89" s="7"/>
      <c r="AD89" s="7"/>
      <c r="AF89" s="69"/>
    </row>
    <row r="90" spans="1:32" x14ac:dyDescent="0.3">
      <c r="A90" s="10">
        <v>43187</v>
      </c>
      <c r="B90" s="1" t="s">
        <v>6</v>
      </c>
      <c r="C90" s="4"/>
      <c r="D90" s="4"/>
      <c r="E90" s="4"/>
      <c r="F90" s="5"/>
      <c r="G90" s="5"/>
      <c r="H90" s="120"/>
      <c r="I90" s="12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V90" s="6"/>
      <c r="W90" s="6"/>
      <c r="X90" s="6"/>
      <c r="Z90" s="7"/>
      <c r="AA90" s="7"/>
      <c r="AB90" s="7"/>
      <c r="AC90" s="7"/>
      <c r="AD90" s="7"/>
      <c r="AF90" s="69"/>
    </row>
    <row r="91" spans="1:32" x14ac:dyDescent="0.3">
      <c r="A91" s="10">
        <v>43188</v>
      </c>
      <c r="B91" s="1" t="s">
        <v>7</v>
      </c>
      <c r="C91" s="4"/>
      <c r="D91" s="4"/>
      <c r="E91" s="4"/>
      <c r="F91" s="5"/>
      <c r="G91" s="5"/>
      <c r="H91" s="120"/>
      <c r="I91" s="12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V91" s="6"/>
      <c r="W91" s="6"/>
      <c r="X91" s="6"/>
      <c r="Z91" s="7"/>
      <c r="AA91" s="7"/>
      <c r="AB91" s="7"/>
      <c r="AC91" s="7"/>
      <c r="AD91" s="7"/>
      <c r="AF91" s="69"/>
    </row>
    <row r="92" spans="1:32" x14ac:dyDescent="0.3">
      <c r="A92" s="10">
        <v>43189</v>
      </c>
      <c r="B92" s="1" t="s">
        <v>8</v>
      </c>
      <c r="C92" s="4"/>
      <c r="D92" s="4"/>
      <c r="E92" s="4"/>
      <c r="F92" s="5"/>
      <c r="G92" s="5"/>
      <c r="H92" s="120"/>
      <c r="I92" s="12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V92" s="6"/>
      <c r="W92" s="6"/>
      <c r="X92" s="6"/>
      <c r="Z92" s="7"/>
      <c r="AA92" s="7"/>
      <c r="AB92" s="7"/>
      <c r="AC92" s="7"/>
      <c r="AD92" s="7"/>
      <c r="AF92" s="69"/>
    </row>
    <row r="93" spans="1:32" x14ac:dyDescent="0.3">
      <c r="A93" s="10">
        <v>43190</v>
      </c>
      <c r="B93" s="1" t="s">
        <v>41</v>
      </c>
      <c r="C93" s="4"/>
      <c r="D93" s="4"/>
      <c r="E93" s="4"/>
      <c r="F93" s="5"/>
      <c r="G93" s="5"/>
      <c r="H93" s="120"/>
      <c r="I93" s="12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V93" s="6"/>
      <c r="W93" s="6"/>
      <c r="X93" s="6"/>
      <c r="Z93" s="7"/>
      <c r="AA93" s="7"/>
      <c r="AB93" s="7"/>
      <c r="AC93" s="7"/>
      <c r="AD93" s="7"/>
      <c r="AF93" s="69"/>
    </row>
    <row r="94" spans="1:32" x14ac:dyDescent="0.3">
      <c r="A94" s="10">
        <v>43191</v>
      </c>
      <c r="B94" s="1" t="s">
        <v>42</v>
      </c>
      <c r="C94" s="4"/>
      <c r="D94" s="4"/>
      <c r="E94" s="4"/>
      <c r="F94" s="5"/>
      <c r="G94" s="5"/>
      <c r="H94" s="120"/>
      <c r="I94" s="12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V94" s="6"/>
      <c r="W94" s="6"/>
      <c r="X94" s="6"/>
      <c r="Z94" s="7"/>
      <c r="AA94" s="7"/>
      <c r="AB94" s="7"/>
      <c r="AC94" s="7"/>
      <c r="AD94" s="7"/>
      <c r="AF94" s="69"/>
    </row>
    <row r="95" spans="1:32" x14ac:dyDescent="0.3">
      <c r="A95" s="10">
        <v>43192</v>
      </c>
      <c r="B95" s="1" t="s">
        <v>4</v>
      </c>
      <c r="C95" s="4"/>
      <c r="D95" s="4"/>
      <c r="E95" s="4"/>
      <c r="F95" s="5"/>
      <c r="G95" s="5"/>
      <c r="H95" s="120"/>
      <c r="I95" s="12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V95" s="6"/>
      <c r="W95" s="6"/>
      <c r="X95" s="6"/>
      <c r="Z95" s="7"/>
      <c r="AA95" s="7"/>
      <c r="AB95" s="7"/>
      <c r="AC95" s="7"/>
      <c r="AD95" s="7"/>
      <c r="AF95" s="69"/>
    </row>
    <row r="96" spans="1:32" x14ac:dyDescent="0.3">
      <c r="A96" s="10">
        <v>43193</v>
      </c>
      <c r="B96" s="1" t="s">
        <v>5</v>
      </c>
      <c r="C96" s="4"/>
      <c r="D96" s="4"/>
      <c r="E96" s="4"/>
      <c r="F96" s="5"/>
      <c r="G96" s="5"/>
      <c r="H96" s="120"/>
      <c r="I96" s="12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V96" s="6"/>
      <c r="W96" s="6"/>
      <c r="X96" s="6"/>
      <c r="Z96" s="7"/>
      <c r="AA96" s="7"/>
      <c r="AB96" s="7"/>
      <c r="AC96" s="7"/>
      <c r="AD96" s="7"/>
      <c r="AF96" s="69"/>
    </row>
    <row r="97" spans="1:32" x14ac:dyDescent="0.3">
      <c r="A97" s="10">
        <v>43194</v>
      </c>
      <c r="B97" s="1" t="s">
        <v>6</v>
      </c>
      <c r="C97" s="4"/>
      <c r="D97" s="4"/>
      <c r="E97" s="4"/>
      <c r="F97" s="5"/>
      <c r="G97" s="5"/>
      <c r="H97" s="120"/>
      <c r="I97" s="12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V97" s="6"/>
      <c r="W97" s="6"/>
      <c r="X97" s="6"/>
      <c r="Z97" s="7"/>
      <c r="AA97" s="7"/>
      <c r="AB97" s="7"/>
      <c r="AC97" s="7"/>
      <c r="AD97" s="7"/>
      <c r="AF97" s="69"/>
    </row>
    <row r="98" spans="1:32" x14ac:dyDescent="0.3">
      <c r="A98" s="10">
        <v>43195</v>
      </c>
      <c r="B98" s="1" t="s">
        <v>7</v>
      </c>
      <c r="C98" s="4"/>
      <c r="D98" s="4"/>
      <c r="E98" s="4"/>
      <c r="F98" s="5"/>
      <c r="G98" s="5"/>
      <c r="H98" s="120"/>
      <c r="I98" s="12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V98" s="6"/>
      <c r="W98" s="6"/>
      <c r="X98" s="6"/>
      <c r="Z98" s="7"/>
      <c r="AA98" s="7"/>
      <c r="AB98" s="7"/>
      <c r="AC98" s="7"/>
      <c r="AD98" s="7"/>
      <c r="AF98" s="69"/>
    </row>
    <row r="99" spans="1:32" x14ac:dyDescent="0.3">
      <c r="A99" s="10">
        <v>43196</v>
      </c>
      <c r="B99" s="1" t="s">
        <v>8</v>
      </c>
      <c r="C99" s="4"/>
      <c r="D99" s="4"/>
      <c r="E99" s="4"/>
      <c r="F99" s="5"/>
      <c r="G99" s="5"/>
      <c r="H99" s="120"/>
      <c r="I99" s="12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V99" s="6"/>
      <c r="W99" s="6"/>
      <c r="X99" s="6"/>
      <c r="Z99" s="7"/>
      <c r="AA99" s="7"/>
      <c r="AB99" s="7"/>
      <c r="AC99" s="7"/>
      <c r="AD99" s="7"/>
      <c r="AF99" s="69"/>
    </row>
    <row r="100" spans="1:32" x14ac:dyDescent="0.3">
      <c r="A100" s="10">
        <v>43197</v>
      </c>
      <c r="B100" s="1" t="s">
        <v>41</v>
      </c>
      <c r="C100" s="4"/>
      <c r="D100" s="4"/>
      <c r="E100" s="4"/>
      <c r="F100" s="5"/>
      <c r="G100" s="5"/>
      <c r="H100" s="120"/>
      <c r="I100" s="12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V100" s="6"/>
      <c r="W100" s="6"/>
      <c r="X100" s="6"/>
      <c r="Z100" s="7"/>
      <c r="AA100" s="7"/>
      <c r="AB100" s="7"/>
      <c r="AC100" s="7"/>
      <c r="AD100" s="7"/>
      <c r="AF100" s="69"/>
    </row>
    <row r="101" spans="1:32" x14ac:dyDescent="0.3">
      <c r="A101" s="10">
        <v>43198</v>
      </c>
      <c r="B101" s="1" t="s">
        <v>42</v>
      </c>
      <c r="C101" s="4"/>
      <c r="D101" s="4"/>
      <c r="E101" s="4"/>
      <c r="F101" s="5"/>
      <c r="G101" s="5"/>
      <c r="H101" s="120"/>
      <c r="I101" s="12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V101" s="6"/>
      <c r="W101" s="6"/>
      <c r="X101" s="6"/>
      <c r="Z101" s="7"/>
      <c r="AA101" s="7"/>
      <c r="AB101" s="7"/>
      <c r="AC101" s="7"/>
      <c r="AD101" s="7"/>
      <c r="AF101" s="69"/>
    </row>
    <row r="102" spans="1:32" x14ac:dyDescent="0.3">
      <c r="A102" s="10">
        <v>43199</v>
      </c>
      <c r="B102" s="1" t="s">
        <v>4</v>
      </c>
      <c r="C102" s="4"/>
      <c r="D102" s="4"/>
      <c r="E102" s="4"/>
      <c r="F102" s="5"/>
      <c r="G102" s="5"/>
      <c r="H102" s="120"/>
      <c r="I102" s="12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V102" s="6"/>
      <c r="W102" s="6"/>
      <c r="X102" s="6"/>
      <c r="Z102" s="7"/>
      <c r="AA102" s="7"/>
      <c r="AB102" s="7"/>
      <c r="AC102" s="7"/>
      <c r="AD102" s="7"/>
      <c r="AF102" s="69"/>
    </row>
    <row r="103" spans="1:32" x14ac:dyDescent="0.3">
      <c r="A103" s="10">
        <v>43200</v>
      </c>
      <c r="B103" s="1" t="s">
        <v>5</v>
      </c>
      <c r="C103" s="4"/>
      <c r="D103" s="4"/>
      <c r="E103" s="4"/>
      <c r="F103" s="5"/>
      <c r="G103" s="5"/>
      <c r="H103" s="120"/>
      <c r="I103" s="12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V103" s="6"/>
      <c r="W103" s="6"/>
      <c r="X103" s="6"/>
      <c r="Z103" s="7"/>
      <c r="AA103" s="7"/>
      <c r="AB103" s="7"/>
      <c r="AC103" s="7"/>
      <c r="AD103" s="7"/>
      <c r="AF103" s="69"/>
    </row>
    <row r="104" spans="1:32" x14ac:dyDescent="0.3">
      <c r="A104" s="10">
        <v>43201</v>
      </c>
      <c r="B104" s="1" t="s">
        <v>6</v>
      </c>
      <c r="C104" s="4"/>
      <c r="D104" s="4"/>
      <c r="E104" s="4"/>
      <c r="F104" s="5"/>
      <c r="G104" s="5"/>
      <c r="H104" s="120"/>
      <c r="I104" s="12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V104" s="6"/>
      <c r="W104" s="6"/>
      <c r="X104" s="6"/>
      <c r="Z104" s="7"/>
      <c r="AA104" s="7"/>
      <c r="AB104" s="7"/>
      <c r="AC104" s="7"/>
      <c r="AD104" s="7"/>
      <c r="AF104" s="69"/>
    </row>
    <row r="105" spans="1:32" x14ac:dyDescent="0.3">
      <c r="A105" s="10">
        <v>43202</v>
      </c>
      <c r="B105" s="1" t="s">
        <v>7</v>
      </c>
      <c r="C105" s="4"/>
      <c r="D105" s="4"/>
      <c r="E105" s="4"/>
      <c r="F105" s="5"/>
      <c r="G105" s="5"/>
      <c r="H105" s="120"/>
      <c r="I105" s="12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V105" s="6"/>
      <c r="W105" s="6"/>
      <c r="X105" s="6"/>
      <c r="Z105" s="7"/>
      <c r="AA105" s="7"/>
      <c r="AB105" s="7"/>
      <c r="AC105" s="7"/>
      <c r="AD105" s="7"/>
      <c r="AF105" s="69"/>
    </row>
    <row r="106" spans="1:32" x14ac:dyDescent="0.3">
      <c r="A106" s="10">
        <v>43203</v>
      </c>
      <c r="B106" s="1" t="s">
        <v>8</v>
      </c>
      <c r="C106" s="4"/>
      <c r="D106" s="4"/>
      <c r="E106" s="4"/>
      <c r="F106" s="5"/>
      <c r="G106" s="5"/>
      <c r="H106" s="120"/>
      <c r="I106" s="12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V106" s="6"/>
      <c r="W106" s="6"/>
      <c r="X106" s="6"/>
      <c r="Z106" s="7"/>
      <c r="AA106" s="7"/>
      <c r="AB106" s="7"/>
      <c r="AC106" s="7"/>
      <c r="AD106" s="7"/>
      <c r="AF106" s="69"/>
    </row>
    <row r="107" spans="1:32" x14ac:dyDescent="0.3">
      <c r="A107" s="10">
        <v>43204</v>
      </c>
      <c r="B107" s="1" t="s">
        <v>41</v>
      </c>
      <c r="C107" s="4"/>
      <c r="D107" s="4"/>
      <c r="E107" s="4"/>
      <c r="F107" s="5"/>
      <c r="G107" s="5"/>
      <c r="H107" s="120"/>
      <c r="I107" s="12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V107" s="6"/>
      <c r="W107" s="6"/>
      <c r="X107" s="6"/>
      <c r="Z107" s="7"/>
      <c r="AA107" s="7"/>
      <c r="AB107" s="7"/>
      <c r="AC107" s="7"/>
      <c r="AD107" s="7"/>
      <c r="AF107" s="69"/>
    </row>
    <row r="108" spans="1:32" x14ac:dyDescent="0.3">
      <c r="A108" s="10">
        <v>43205</v>
      </c>
      <c r="B108" s="1" t="s">
        <v>42</v>
      </c>
      <c r="C108" s="4"/>
      <c r="D108" s="4"/>
      <c r="E108" s="4"/>
      <c r="F108" s="5"/>
      <c r="G108" s="5"/>
      <c r="H108" s="120"/>
      <c r="I108" s="12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V108" s="6"/>
      <c r="W108" s="6"/>
      <c r="X108" s="6"/>
      <c r="Z108" s="7"/>
      <c r="AA108" s="7"/>
      <c r="AB108" s="7"/>
      <c r="AC108" s="7"/>
      <c r="AD108" s="7"/>
      <c r="AF108" s="69"/>
    </row>
    <row r="109" spans="1:32" x14ac:dyDescent="0.3">
      <c r="A109" s="10">
        <v>43206</v>
      </c>
      <c r="B109" s="1" t="s">
        <v>4</v>
      </c>
      <c r="C109" s="4"/>
      <c r="D109" s="4"/>
      <c r="E109" s="4"/>
      <c r="F109" s="5"/>
      <c r="G109" s="5"/>
      <c r="H109" s="120"/>
      <c r="I109" s="12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V109" s="6"/>
      <c r="W109" s="6"/>
      <c r="X109" s="6"/>
      <c r="Z109" s="7"/>
      <c r="AA109" s="7"/>
      <c r="AB109" s="7"/>
      <c r="AC109" s="7"/>
      <c r="AD109" s="7"/>
      <c r="AF109" s="69"/>
    </row>
    <row r="110" spans="1:32" x14ac:dyDescent="0.3">
      <c r="A110" s="10">
        <v>43207</v>
      </c>
      <c r="B110" s="1" t="s">
        <v>5</v>
      </c>
      <c r="C110" s="4"/>
      <c r="D110" s="4"/>
      <c r="E110" s="4"/>
      <c r="F110" s="5"/>
      <c r="G110" s="5"/>
      <c r="H110" s="120"/>
      <c r="I110" s="12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V110" s="6"/>
      <c r="W110" s="6"/>
      <c r="X110" s="6"/>
      <c r="Z110" s="7"/>
      <c r="AA110" s="7"/>
      <c r="AB110" s="7"/>
      <c r="AC110" s="7"/>
      <c r="AD110" s="7"/>
      <c r="AF110" s="69"/>
    </row>
    <row r="111" spans="1:32" x14ac:dyDescent="0.3">
      <c r="A111" s="10">
        <v>43208</v>
      </c>
      <c r="B111" s="1" t="s">
        <v>6</v>
      </c>
      <c r="C111" s="4"/>
      <c r="D111" s="4"/>
      <c r="E111" s="4"/>
      <c r="F111" s="5"/>
      <c r="G111" s="5"/>
      <c r="H111" s="120"/>
      <c r="I111" s="12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V111" s="6"/>
      <c r="W111" s="6"/>
      <c r="X111" s="6"/>
      <c r="Z111" s="7"/>
      <c r="AA111" s="7"/>
      <c r="AB111" s="7"/>
      <c r="AC111" s="7"/>
      <c r="AD111" s="7"/>
      <c r="AF111" s="69"/>
    </row>
    <row r="112" spans="1:32" x14ac:dyDescent="0.3">
      <c r="A112" s="10">
        <v>43209</v>
      </c>
      <c r="B112" s="1" t="s">
        <v>7</v>
      </c>
      <c r="C112" s="4"/>
      <c r="D112" s="4"/>
      <c r="E112" s="4"/>
      <c r="F112" s="5"/>
      <c r="G112" s="5"/>
      <c r="H112" s="120"/>
      <c r="I112" s="12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V112" s="6"/>
      <c r="W112" s="6"/>
      <c r="X112" s="6"/>
      <c r="Z112" s="7"/>
      <c r="AA112" s="7"/>
      <c r="AB112" s="7"/>
      <c r="AC112" s="7"/>
      <c r="AD112" s="7"/>
      <c r="AF112" s="69"/>
    </row>
    <row r="113" spans="1:32" x14ac:dyDescent="0.3">
      <c r="A113" s="10">
        <v>43210</v>
      </c>
      <c r="B113" s="1" t="s">
        <v>8</v>
      </c>
      <c r="C113" s="4"/>
      <c r="D113" s="4"/>
      <c r="E113" s="4"/>
      <c r="F113" s="5"/>
      <c r="G113" s="5"/>
      <c r="H113" s="120"/>
      <c r="I113" s="12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V113" s="6"/>
      <c r="W113" s="6"/>
      <c r="X113" s="6"/>
      <c r="Z113" s="7"/>
      <c r="AA113" s="7"/>
      <c r="AB113" s="7"/>
      <c r="AC113" s="7"/>
      <c r="AD113" s="7"/>
      <c r="AF113" s="69"/>
    </row>
    <row r="114" spans="1:32" x14ac:dyDescent="0.3">
      <c r="A114" s="10">
        <v>43211</v>
      </c>
      <c r="B114" s="1" t="s">
        <v>41</v>
      </c>
      <c r="C114" s="4"/>
      <c r="D114" s="4"/>
      <c r="E114" s="4"/>
      <c r="F114" s="5"/>
      <c r="G114" s="5"/>
      <c r="H114" s="120"/>
      <c r="I114" s="12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V114" s="6"/>
      <c r="W114" s="6"/>
      <c r="X114" s="6"/>
      <c r="Z114" s="7"/>
      <c r="AA114" s="7"/>
      <c r="AB114" s="7"/>
      <c r="AC114" s="7"/>
      <c r="AD114" s="7"/>
      <c r="AF114" s="69"/>
    </row>
    <row r="115" spans="1:32" x14ac:dyDescent="0.3">
      <c r="A115" s="10">
        <v>43212</v>
      </c>
      <c r="B115" s="1" t="s">
        <v>42</v>
      </c>
      <c r="C115" s="4"/>
      <c r="D115" s="4"/>
      <c r="E115" s="4"/>
      <c r="F115" s="5"/>
      <c r="G115" s="5"/>
      <c r="H115" s="120"/>
      <c r="I115" s="12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V115" s="6"/>
      <c r="W115" s="6"/>
      <c r="X115" s="6"/>
      <c r="Z115" s="7"/>
      <c r="AA115" s="7"/>
      <c r="AB115" s="7"/>
      <c r="AC115" s="7"/>
      <c r="AD115" s="7"/>
      <c r="AF115" s="69"/>
    </row>
    <row r="116" spans="1:32" x14ac:dyDescent="0.3">
      <c r="A116" s="10">
        <v>43213</v>
      </c>
      <c r="B116" s="1" t="s">
        <v>4</v>
      </c>
      <c r="C116" s="4"/>
      <c r="D116" s="4"/>
      <c r="E116" s="4"/>
      <c r="F116" s="5"/>
      <c r="G116" s="5"/>
      <c r="H116" s="120"/>
      <c r="I116" s="12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V116" s="6"/>
      <c r="W116" s="6"/>
      <c r="X116" s="6"/>
      <c r="Z116" s="7"/>
      <c r="AA116" s="7"/>
      <c r="AB116" s="7"/>
      <c r="AC116" s="7"/>
      <c r="AD116" s="7"/>
      <c r="AF116" s="69"/>
    </row>
    <row r="117" spans="1:32" x14ac:dyDescent="0.3">
      <c r="A117" s="10">
        <v>43214</v>
      </c>
      <c r="B117" s="1" t="s">
        <v>5</v>
      </c>
      <c r="C117" s="4"/>
      <c r="D117" s="4"/>
      <c r="E117" s="4"/>
      <c r="F117" s="5"/>
      <c r="G117" s="5"/>
      <c r="H117" s="120"/>
      <c r="I117" s="12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V117" s="6"/>
      <c r="W117" s="6"/>
      <c r="X117" s="6"/>
      <c r="Z117" s="7"/>
      <c r="AA117" s="7"/>
      <c r="AB117" s="7"/>
      <c r="AC117" s="7"/>
      <c r="AD117" s="7"/>
      <c r="AF117" s="69"/>
    </row>
    <row r="118" spans="1:32" x14ac:dyDescent="0.3">
      <c r="A118" s="10">
        <v>43215</v>
      </c>
      <c r="B118" s="1" t="s">
        <v>6</v>
      </c>
      <c r="C118" s="4"/>
      <c r="D118" s="4"/>
      <c r="E118" s="4"/>
      <c r="F118" s="5"/>
      <c r="G118" s="5"/>
      <c r="H118" s="120"/>
      <c r="I118" s="12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V118" s="6"/>
      <c r="W118" s="6"/>
      <c r="X118" s="6"/>
      <c r="Z118" s="7"/>
      <c r="AA118" s="7"/>
      <c r="AB118" s="7"/>
      <c r="AC118" s="7"/>
      <c r="AD118" s="7"/>
      <c r="AF118" s="69"/>
    </row>
    <row r="119" spans="1:32" x14ac:dyDescent="0.3">
      <c r="A119" s="10">
        <v>43216</v>
      </c>
      <c r="B119" s="1" t="s">
        <v>7</v>
      </c>
      <c r="C119" s="4"/>
      <c r="D119" s="4"/>
      <c r="E119" s="4"/>
      <c r="F119" s="5"/>
      <c r="G119" s="5"/>
      <c r="H119" s="120"/>
      <c r="I119" s="12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V119" s="6"/>
      <c r="W119" s="6"/>
      <c r="X119" s="6"/>
      <c r="Z119" s="7"/>
      <c r="AA119" s="7"/>
      <c r="AB119" s="7"/>
      <c r="AC119" s="7"/>
      <c r="AD119" s="7"/>
      <c r="AF119" s="69"/>
    </row>
    <row r="120" spans="1:32" x14ac:dyDescent="0.3">
      <c r="A120" s="10">
        <v>43217</v>
      </c>
      <c r="B120" s="1" t="s">
        <v>8</v>
      </c>
      <c r="C120" s="4"/>
      <c r="D120" s="4"/>
      <c r="E120" s="4"/>
      <c r="F120" s="5"/>
      <c r="G120" s="5"/>
      <c r="H120" s="120"/>
      <c r="I120" s="12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V120" s="6"/>
      <c r="W120" s="6"/>
      <c r="X120" s="6"/>
      <c r="Z120" s="7"/>
      <c r="AA120" s="7"/>
      <c r="AB120" s="7"/>
      <c r="AC120" s="7"/>
      <c r="AD120" s="7"/>
      <c r="AF120" s="69"/>
    </row>
    <row r="121" spans="1:32" x14ac:dyDescent="0.3">
      <c r="A121" s="10">
        <v>43218</v>
      </c>
      <c r="B121" s="1" t="s">
        <v>41</v>
      </c>
      <c r="C121" s="4"/>
      <c r="D121" s="4"/>
      <c r="E121" s="4"/>
      <c r="F121" s="5"/>
      <c r="G121" s="5"/>
      <c r="H121" s="120"/>
      <c r="I121" s="12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V121" s="6"/>
      <c r="W121" s="6"/>
      <c r="X121" s="6"/>
      <c r="Z121" s="7"/>
      <c r="AA121" s="7"/>
      <c r="AB121" s="7"/>
      <c r="AC121" s="7"/>
      <c r="AD121" s="7"/>
      <c r="AF121" s="69"/>
    </row>
    <row r="122" spans="1:32" x14ac:dyDescent="0.3">
      <c r="A122" s="10">
        <v>43219</v>
      </c>
      <c r="B122" s="1" t="s">
        <v>42</v>
      </c>
      <c r="C122" s="4"/>
      <c r="D122" s="4"/>
      <c r="E122" s="4"/>
      <c r="F122" s="5"/>
      <c r="G122" s="5"/>
      <c r="H122" s="120"/>
      <c r="I122" s="12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V122" s="6"/>
      <c r="W122" s="6"/>
      <c r="X122" s="6"/>
      <c r="Z122" s="7"/>
      <c r="AA122" s="7"/>
      <c r="AB122" s="7"/>
      <c r="AC122" s="7"/>
      <c r="AD122" s="7"/>
      <c r="AF122" s="69"/>
    </row>
    <row r="123" spans="1:32" x14ac:dyDescent="0.3">
      <c r="A123" s="10">
        <v>43220</v>
      </c>
      <c r="B123" s="1" t="s">
        <v>4</v>
      </c>
      <c r="C123" s="4"/>
      <c r="D123" s="4"/>
      <c r="E123" s="4"/>
      <c r="F123" s="5"/>
      <c r="G123" s="5"/>
      <c r="H123" s="120"/>
      <c r="I123" s="12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V123" s="6"/>
      <c r="W123" s="6"/>
      <c r="X123" s="6"/>
      <c r="Z123" s="7"/>
      <c r="AA123" s="7"/>
      <c r="AB123" s="7"/>
      <c r="AC123" s="7"/>
      <c r="AD123" s="7"/>
      <c r="AF123" s="69"/>
    </row>
    <row r="124" spans="1:32" x14ac:dyDescent="0.3">
      <c r="A124" s="10">
        <v>43221</v>
      </c>
      <c r="B124" s="1" t="s">
        <v>5</v>
      </c>
      <c r="C124" s="4"/>
      <c r="D124" s="4"/>
      <c r="E124" s="4"/>
      <c r="F124" s="5"/>
      <c r="G124" s="5"/>
      <c r="H124" s="120"/>
      <c r="I124" s="12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V124" s="6"/>
      <c r="W124" s="6"/>
      <c r="X124" s="6"/>
      <c r="Z124" s="7"/>
      <c r="AA124" s="7"/>
      <c r="AB124" s="7"/>
      <c r="AC124" s="7"/>
      <c r="AD124" s="7"/>
      <c r="AF124" s="69"/>
    </row>
    <row r="125" spans="1:32" x14ac:dyDescent="0.3">
      <c r="A125" s="10">
        <v>43222</v>
      </c>
      <c r="B125" s="1" t="s">
        <v>6</v>
      </c>
      <c r="C125" s="4"/>
      <c r="D125" s="4"/>
      <c r="E125" s="4"/>
      <c r="F125" s="5"/>
      <c r="G125" s="5"/>
      <c r="H125" s="120"/>
      <c r="I125" s="12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V125" s="6"/>
      <c r="W125" s="6"/>
      <c r="X125" s="6"/>
      <c r="Z125" s="7"/>
      <c r="AA125" s="7"/>
      <c r="AB125" s="7"/>
      <c r="AC125" s="7"/>
      <c r="AD125" s="7"/>
      <c r="AF125" s="69"/>
    </row>
    <row r="126" spans="1:32" x14ac:dyDescent="0.3">
      <c r="A126" s="10">
        <v>43223</v>
      </c>
      <c r="B126" s="1" t="s">
        <v>7</v>
      </c>
      <c r="C126" s="4"/>
      <c r="D126" s="4"/>
      <c r="E126" s="4"/>
      <c r="F126" s="5"/>
      <c r="G126" s="5"/>
      <c r="H126" s="120"/>
      <c r="I126" s="12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V126" s="6"/>
      <c r="W126" s="6"/>
      <c r="X126" s="6"/>
      <c r="Z126" s="7"/>
      <c r="AA126" s="7"/>
      <c r="AB126" s="7"/>
      <c r="AC126" s="7"/>
      <c r="AD126" s="7"/>
      <c r="AF126" s="69"/>
    </row>
    <row r="127" spans="1:32" x14ac:dyDescent="0.3">
      <c r="A127" s="10">
        <v>43224</v>
      </c>
      <c r="B127" s="1" t="s">
        <v>8</v>
      </c>
      <c r="C127" s="4"/>
      <c r="D127" s="4"/>
      <c r="E127" s="4"/>
      <c r="F127" s="5"/>
      <c r="G127" s="5"/>
      <c r="H127" s="120"/>
      <c r="I127" s="12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V127" s="6"/>
      <c r="W127" s="6"/>
      <c r="X127" s="6"/>
      <c r="Z127" s="7"/>
      <c r="AA127" s="7"/>
      <c r="AB127" s="7"/>
      <c r="AC127" s="7"/>
      <c r="AD127" s="7"/>
      <c r="AF127" s="69"/>
    </row>
    <row r="128" spans="1:32" x14ac:dyDescent="0.3">
      <c r="A128" s="10">
        <v>43225</v>
      </c>
      <c r="B128" s="1" t="s">
        <v>41</v>
      </c>
      <c r="C128" s="4"/>
      <c r="D128" s="4"/>
      <c r="E128" s="4"/>
      <c r="F128" s="5"/>
      <c r="G128" s="5"/>
      <c r="H128" s="120"/>
      <c r="I128" s="12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V128" s="6"/>
      <c r="W128" s="6"/>
      <c r="X128" s="6"/>
      <c r="Z128" s="7"/>
      <c r="AA128" s="7"/>
      <c r="AB128" s="7"/>
      <c r="AC128" s="7"/>
      <c r="AD128" s="7"/>
      <c r="AF128" s="69"/>
    </row>
    <row r="129" spans="1:32" x14ac:dyDescent="0.3">
      <c r="A129" s="10">
        <v>43226</v>
      </c>
      <c r="B129" s="1" t="s">
        <v>42</v>
      </c>
      <c r="C129" s="4"/>
      <c r="D129" s="4"/>
      <c r="E129" s="4"/>
      <c r="F129" s="5"/>
      <c r="G129" s="5"/>
      <c r="H129" s="120"/>
      <c r="I129" s="12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V129" s="6"/>
      <c r="W129" s="6"/>
      <c r="X129" s="6"/>
      <c r="Z129" s="7"/>
      <c r="AA129" s="7"/>
      <c r="AB129" s="7"/>
      <c r="AC129" s="7"/>
      <c r="AD129" s="7"/>
      <c r="AF129" s="69"/>
    </row>
    <row r="130" spans="1:32" x14ac:dyDescent="0.3">
      <c r="A130" s="10">
        <v>43227</v>
      </c>
      <c r="B130" s="1" t="s">
        <v>4</v>
      </c>
      <c r="C130" s="4"/>
      <c r="D130" s="4"/>
      <c r="E130" s="4"/>
      <c r="F130" s="5"/>
      <c r="G130" s="5"/>
      <c r="H130" s="120"/>
      <c r="I130" s="12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V130" s="6"/>
      <c r="W130" s="6"/>
      <c r="X130" s="6"/>
      <c r="Z130" s="7"/>
      <c r="AA130" s="7"/>
      <c r="AB130" s="7"/>
      <c r="AC130" s="7"/>
      <c r="AD130" s="7"/>
      <c r="AF130" s="69"/>
    </row>
    <row r="131" spans="1:32" x14ac:dyDescent="0.3">
      <c r="A131" s="10">
        <v>43228</v>
      </c>
      <c r="B131" s="1" t="s">
        <v>5</v>
      </c>
      <c r="C131" s="4"/>
      <c r="D131" s="4"/>
      <c r="E131" s="4"/>
      <c r="F131" s="5"/>
      <c r="G131" s="5"/>
      <c r="H131" s="120"/>
      <c r="I131" s="12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V131" s="6"/>
      <c r="W131" s="6"/>
      <c r="X131" s="6"/>
      <c r="Z131" s="7"/>
      <c r="AA131" s="7"/>
      <c r="AB131" s="7"/>
      <c r="AC131" s="7"/>
      <c r="AD131" s="7"/>
      <c r="AF131" s="69"/>
    </row>
    <row r="132" spans="1:32" x14ac:dyDescent="0.3">
      <c r="A132" s="10">
        <v>43229</v>
      </c>
      <c r="B132" s="1" t="s">
        <v>6</v>
      </c>
      <c r="C132" s="4"/>
      <c r="D132" s="4"/>
      <c r="E132" s="4"/>
      <c r="F132" s="5"/>
      <c r="G132" s="5"/>
      <c r="H132" s="120"/>
      <c r="I132" s="12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V132" s="6"/>
      <c r="W132" s="6"/>
      <c r="X132" s="6"/>
      <c r="Z132" s="7"/>
      <c r="AA132" s="7"/>
      <c r="AB132" s="7"/>
      <c r="AC132" s="7"/>
      <c r="AD132" s="7"/>
      <c r="AF132" s="69"/>
    </row>
    <row r="133" spans="1:32" x14ac:dyDescent="0.3">
      <c r="A133" s="10">
        <v>43230</v>
      </c>
      <c r="B133" s="1" t="s">
        <v>7</v>
      </c>
      <c r="C133" s="4"/>
      <c r="D133" s="4"/>
      <c r="E133" s="4"/>
      <c r="F133" s="5"/>
      <c r="G133" s="5"/>
      <c r="H133" s="120"/>
      <c r="I133" s="12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V133" s="6"/>
      <c r="W133" s="6"/>
      <c r="X133" s="6"/>
      <c r="Z133" s="7"/>
      <c r="AA133" s="7"/>
      <c r="AB133" s="7"/>
      <c r="AC133" s="7"/>
      <c r="AD133" s="7"/>
      <c r="AF133" s="69"/>
    </row>
    <row r="134" spans="1:32" x14ac:dyDescent="0.3">
      <c r="A134" s="10">
        <v>43231</v>
      </c>
      <c r="B134" s="1" t="s">
        <v>8</v>
      </c>
      <c r="C134" s="4"/>
      <c r="D134" s="4"/>
      <c r="E134" s="4"/>
      <c r="F134" s="5"/>
      <c r="G134" s="5"/>
      <c r="H134" s="120"/>
      <c r="I134" s="12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V134" s="6"/>
      <c r="W134" s="6"/>
      <c r="X134" s="6"/>
      <c r="Z134" s="7"/>
      <c r="AA134" s="7"/>
      <c r="AB134" s="7"/>
      <c r="AC134" s="7"/>
      <c r="AD134" s="7"/>
      <c r="AF134" s="69"/>
    </row>
    <row r="135" spans="1:32" x14ac:dyDescent="0.3">
      <c r="A135" s="10">
        <v>43232</v>
      </c>
      <c r="B135" s="1" t="s">
        <v>41</v>
      </c>
      <c r="C135" s="4"/>
      <c r="D135" s="4"/>
      <c r="E135" s="4"/>
      <c r="F135" s="5"/>
      <c r="G135" s="5"/>
      <c r="H135" s="120"/>
      <c r="I135" s="12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V135" s="6"/>
      <c r="W135" s="6"/>
      <c r="X135" s="6"/>
      <c r="Z135" s="7"/>
      <c r="AA135" s="7"/>
      <c r="AB135" s="7"/>
      <c r="AC135" s="7"/>
      <c r="AD135" s="7"/>
      <c r="AF135" s="69"/>
    </row>
    <row r="136" spans="1:32" x14ac:dyDescent="0.3">
      <c r="A136" s="10">
        <v>43233</v>
      </c>
      <c r="B136" s="1" t="s">
        <v>42</v>
      </c>
      <c r="C136" s="4"/>
      <c r="D136" s="4"/>
      <c r="E136" s="4"/>
      <c r="F136" s="5"/>
      <c r="G136" s="5"/>
      <c r="H136" s="120"/>
      <c r="I136" s="12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V136" s="6"/>
      <c r="W136" s="6"/>
      <c r="X136" s="6"/>
      <c r="Z136" s="7"/>
      <c r="AA136" s="7"/>
      <c r="AB136" s="7"/>
      <c r="AC136" s="7"/>
      <c r="AD136" s="7"/>
      <c r="AF136" s="69"/>
    </row>
    <row r="137" spans="1:32" x14ac:dyDescent="0.3">
      <c r="A137" s="10">
        <v>43234</v>
      </c>
      <c r="B137" s="1" t="s">
        <v>4</v>
      </c>
      <c r="C137" s="4"/>
      <c r="D137" s="4"/>
      <c r="E137" s="4"/>
      <c r="F137" s="5"/>
      <c r="G137" s="5"/>
      <c r="H137" s="120"/>
      <c r="I137" s="12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V137" s="6"/>
      <c r="W137" s="6"/>
      <c r="X137" s="6"/>
      <c r="Z137" s="7"/>
      <c r="AA137" s="7"/>
      <c r="AB137" s="7"/>
      <c r="AC137" s="7"/>
      <c r="AD137" s="7"/>
      <c r="AF137" s="69"/>
    </row>
    <row r="138" spans="1:32" x14ac:dyDescent="0.3">
      <c r="A138" s="10">
        <v>43235</v>
      </c>
      <c r="B138" s="1" t="s">
        <v>5</v>
      </c>
      <c r="C138" s="4"/>
      <c r="D138" s="4"/>
      <c r="E138" s="4"/>
      <c r="F138" s="5"/>
      <c r="G138" s="5"/>
      <c r="H138" s="120"/>
      <c r="I138" s="12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V138" s="6"/>
      <c r="W138" s="6"/>
      <c r="X138" s="6"/>
      <c r="Z138" s="7"/>
      <c r="AA138" s="7"/>
      <c r="AB138" s="7"/>
      <c r="AC138" s="7"/>
      <c r="AD138" s="7"/>
      <c r="AF138" s="69"/>
    </row>
    <row r="139" spans="1:32" x14ac:dyDescent="0.3">
      <c r="A139" s="10">
        <v>43236</v>
      </c>
      <c r="B139" s="1" t="s">
        <v>6</v>
      </c>
      <c r="C139" s="4"/>
      <c r="D139" s="4"/>
      <c r="E139" s="4"/>
      <c r="F139" s="5"/>
      <c r="G139" s="5"/>
      <c r="H139" s="120"/>
      <c r="I139" s="12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V139" s="6"/>
      <c r="W139" s="6"/>
      <c r="X139" s="6"/>
      <c r="Z139" s="7"/>
      <c r="AA139" s="7"/>
      <c r="AB139" s="7"/>
      <c r="AC139" s="7"/>
      <c r="AD139" s="7"/>
      <c r="AF139" s="69"/>
    </row>
    <row r="140" spans="1:32" x14ac:dyDescent="0.3">
      <c r="A140" s="10">
        <v>43237</v>
      </c>
      <c r="B140" s="1" t="s">
        <v>7</v>
      </c>
      <c r="C140" s="4"/>
      <c r="D140" s="4"/>
      <c r="E140" s="4"/>
      <c r="F140" s="5"/>
      <c r="G140" s="5"/>
      <c r="H140" s="120"/>
      <c r="I140" s="12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V140" s="6"/>
      <c r="W140" s="6"/>
      <c r="X140" s="6"/>
      <c r="Z140" s="7"/>
      <c r="AA140" s="7"/>
      <c r="AB140" s="7"/>
      <c r="AC140" s="7"/>
      <c r="AD140" s="7"/>
      <c r="AF140" s="69"/>
    </row>
    <row r="141" spans="1:32" x14ac:dyDescent="0.3">
      <c r="A141" s="10">
        <v>43238</v>
      </c>
      <c r="B141" s="1" t="s">
        <v>8</v>
      </c>
      <c r="C141" s="4"/>
      <c r="D141" s="4"/>
      <c r="E141" s="4"/>
      <c r="F141" s="5"/>
      <c r="G141" s="5"/>
      <c r="H141" s="120"/>
      <c r="I141" s="12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V141" s="6"/>
      <c r="W141" s="6"/>
      <c r="X141" s="6"/>
      <c r="Z141" s="7"/>
      <c r="AA141" s="7"/>
      <c r="AB141" s="7"/>
      <c r="AC141" s="7"/>
      <c r="AD141" s="7"/>
      <c r="AF141" s="69"/>
    </row>
    <row r="142" spans="1:32" x14ac:dyDescent="0.3">
      <c r="A142" s="10">
        <v>43239</v>
      </c>
      <c r="B142" s="1" t="s">
        <v>41</v>
      </c>
      <c r="C142" s="4"/>
      <c r="D142" s="4"/>
      <c r="E142" s="4"/>
      <c r="F142" s="5"/>
      <c r="G142" s="5"/>
      <c r="H142" s="120"/>
      <c r="I142" s="12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V142" s="6"/>
      <c r="W142" s="6"/>
      <c r="X142" s="6"/>
      <c r="Z142" s="7"/>
      <c r="AA142" s="7"/>
      <c r="AB142" s="7"/>
      <c r="AC142" s="7"/>
      <c r="AD142" s="7"/>
      <c r="AF142" s="69"/>
    </row>
    <row r="143" spans="1:32" x14ac:dyDescent="0.3">
      <c r="A143" s="10">
        <v>43240</v>
      </c>
      <c r="B143" s="1" t="s">
        <v>42</v>
      </c>
      <c r="C143" s="4"/>
      <c r="D143" s="4"/>
      <c r="E143" s="4"/>
      <c r="F143" s="5"/>
      <c r="G143" s="5"/>
      <c r="H143" s="120"/>
      <c r="I143" s="12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V143" s="6"/>
      <c r="W143" s="6"/>
      <c r="X143" s="6"/>
      <c r="Z143" s="7"/>
      <c r="AA143" s="7"/>
      <c r="AB143" s="7"/>
      <c r="AC143" s="7"/>
      <c r="AD143" s="7"/>
      <c r="AF143" s="69"/>
    </row>
    <row r="144" spans="1:32" x14ac:dyDescent="0.3">
      <c r="A144" s="10">
        <v>43241</v>
      </c>
      <c r="B144" s="1" t="s">
        <v>4</v>
      </c>
      <c r="C144" s="4"/>
      <c r="D144" s="4"/>
      <c r="E144" s="4"/>
      <c r="F144" s="5"/>
      <c r="G144" s="5"/>
      <c r="H144" s="120"/>
      <c r="I144" s="12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V144" s="6"/>
      <c r="W144" s="6"/>
      <c r="X144" s="6"/>
      <c r="Z144" s="7"/>
      <c r="AA144" s="7"/>
      <c r="AB144" s="7"/>
      <c r="AC144" s="7"/>
      <c r="AD144" s="7"/>
      <c r="AF144" s="69"/>
    </row>
    <row r="145" spans="1:32" x14ac:dyDescent="0.3">
      <c r="A145" s="10">
        <v>43242</v>
      </c>
      <c r="B145" s="1" t="s">
        <v>5</v>
      </c>
      <c r="C145" s="4"/>
      <c r="D145" s="4"/>
      <c r="E145" s="4"/>
      <c r="F145" s="5"/>
      <c r="G145" s="5"/>
      <c r="H145" s="120"/>
      <c r="I145" s="12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V145" s="6"/>
      <c r="W145" s="6"/>
      <c r="X145" s="6"/>
      <c r="Z145" s="7"/>
      <c r="AA145" s="7"/>
      <c r="AB145" s="7"/>
      <c r="AC145" s="7"/>
      <c r="AD145" s="7"/>
      <c r="AF145" s="69"/>
    </row>
    <row r="146" spans="1:32" x14ac:dyDescent="0.3">
      <c r="A146" s="10">
        <v>43243</v>
      </c>
      <c r="B146" s="1" t="s">
        <v>6</v>
      </c>
      <c r="C146" s="4"/>
      <c r="D146" s="4"/>
      <c r="E146" s="4"/>
      <c r="F146" s="5"/>
      <c r="G146" s="5"/>
      <c r="H146" s="120"/>
      <c r="I146" s="12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V146" s="6"/>
      <c r="W146" s="6"/>
      <c r="X146" s="6"/>
      <c r="Z146" s="7"/>
      <c r="AA146" s="7"/>
      <c r="AB146" s="7"/>
      <c r="AC146" s="7"/>
      <c r="AD146" s="7"/>
      <c r="AF146" s="69"/>
    </row>
    <row r="147" spans="1:32" x14ac:dyDescent="0.3">
      <c r="A147" s="10">
        <v>43244</v>
      </c>
      <c r="B147" s="1" t="s">
        <v>7</v>
      </c>
      <c r="C147" s="4"/>
      <c r="D147" s="4"/>
      <c r="E147" s="4"/>
      <c r="F147" s="5"/>
      <c r="G147" s="5"/>
      <c r="H147" s="120"/>
      <c r="I147" s="12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V147" s="6"/>
      <c r="W147" s="6"/>
      <c r="X147" s="6"/>
      <c r="Z147" s="7"/>
      <c r="AA147" s="7"/>
      <c r="AB147" s="7"/>
      <c r="AC147" s="7"/>
      <c r="AD147" s="7"/>
      <c r="AF147" s="69"/>
    </row>
    <row r="148" spans="1:32" x14ac:dyDescent="0.3">
      <c r="A148" s="10">
        <v>43245</v>
      </c>
      <c r="B148" s="1" t="s">
        <v>8</v>
      </c>
      <c r="C148" s="4"/>
      <c r="D148" s="4"/>
      <c r="E148" s="4"/>
      <c r="F148" s="5"/>
      <c r="G148" s="5"/>
      <c r="H148" s="120"/>
      <c r="I148" s="12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V148" s="6"/>
      <c r="W148" s="6"/>
      <c r="X148" s="6"/>
      <c r="Z148" s="7"/>
      <c r="AA148" s="7"/>
      <c r="AB148" s="7"/>
      <c r="AC148" s="7"/>
      <c r="AD148" s="7"/>
      <c r="AF148" s="69"/>
    </row>
    <row r="149" spans="1:32" x14ac:dyDescent="0.3">
      <c r="A149" s="10">
        <v>43246</v>
      </c>
      <c r="B149" s="1" t="s">
        <v>41</v>
      </c>
      <c r="C149" s="4"/>
      <c r="D149" s="4"/>
      <c r="E149" s="4"/>
      <c r="F149" s="5"/>
      <c r="G149" s="5"/>
      <c r="H149" s="120"/>
      <c r="I149" s="12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V149" s="6"/>
      <c r="W149" s="6"/>
      <c r="X149" s="6"/>
      <c r="Z149" s="7"/>
      <c r="AA149" s="7"/>
      <c r="AB149" s="7"/>
      <c r="AC149" s="7"/>
      <c r="AD149" s="7"/>
      <c r="AF149" s="69"/>
    </row>
    <row r="150" spans="1:32" x14ac:dyDescent="0.3">
      <c r="A150" s="10">
        <v>43247</v>
      </c>
      <c r="B150" s="1" t="s">
        <v>42</v>
      </c>
      <c r="C150" s="4"/>
      <c r="D150" s="4"/>
      <c r="E150" s="4"/>
      <c r="F150" s="5"/>
      <c r="G150" s="5"/>
      <c r="H150" s="120"/>
      <c r="I150" s="12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V150" s="6"/>
      <c r="W150" s="6"/>
      <c r="X150" s="6"/>
      <c r="Z150" s="7"/>
      <c r="AA150" s="7"/>
      <c r="AB150" s="7"/>
      <c r="AC150" s="7"/>
      <c r="AD150" s="7"/>
      <c r="AF150" s="69"/>
    </row>
    <row r="151" spans="1:32" x14ac:dyDescent="0.3">
      <c r="A151" s="10">
        <v>43248</v>
      </c>
      <c r="B151" s="1" t="s">
        <v>4</v>
      </c>
      <c r="C151" s="4"/>
      <c r="D151" s="4"/>
      <c r="E151" s="4"/>
      <c r="F151" s="5"/>
      <c r="G151" s="5"/>
      <c r="H151" s="120"/>
      <c r="I151" s="12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V151" s="6"/>
      <c r="W151" s="6"/>
      <c r="X151" s="6"/>
      <c r="Z151" s="7"/>
      <c r="AA151" s="7"/>
      <c r="AB151" s="7"/>
      <c r="AC151" s="7"/>
      <c r="AD151" s="7"/>
      <c r="AF151" s="69"/>
    </row>
    <row r="152" spans="1:32" x14ac:dyDescent="0.3">
      <c r="A152" s="10">
        <v>43249</v>
      </c>
      <c r="B152" s="1" t="s">
        <v>5</v>
      </c>
      <c r="C152" s="4"/>
      <c r="D152" s="4"/>
      <c r="E152" s="4"/>
      <c r="F152" s="5"/>
      <c r="G152" s="5"/>
      <c r="H152" s="120"/>
      <c r="I152" s="12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V152" s="6"/>
      <c r="W152" s="6"/>
      <c r="X152" s="6"/>
      <c r="Z152" s="7"/>
      <c r="AA152" s="7"/>
      <c r="AB152" s="7"/>
      <c r="AC152" s="7"/>
      <c r="AD152" s="7"/>
      <c r="AF152" s="69"/>
    </row>
    <row r="153" spans="1:32" x14ac:dyDescent="0.3">
      <c r="A153" s="10">
        <v>43250</v>
      </c>
      <c r="B153" s="1" t="s">
        <v>6</v>
      </c>
      <c r="C153" s="4"/>
      <c r="D153" s="4"/>
      <c r="E153" s="4"/>
      <c r="F153" s="5"/>
      <c r="G153" s="5"/>
      <c r="H153" s="120"/>
      <c r="I153" s="12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V153" s="6"/>
      <c r="W153" s="6"/>
      <c r="X153" s="6"/>
      <c r="Z153" s="7"/>
      <c r="AA153" s="7"/>
      <c r="AB153" s="7"/>
      <c r="AC153" s="7"/>
      <c r="AD153" s="7"/>
      <c r="AF153" s="69"/>
    </row>
    <row r="154" spans="1:32" x14ac:dyDescent="0.3">
      <c r="A154" s="10">
        <v>43251</v>
      </c>
      <c r="B154" s="1" t="s">
        <v>7</v>
      </c>
      <c r="C154" s="4"/>
      <c r="D154" s="4"/>
      <c r="E154" s="4"/>
      <c r="F154" s="5"/>
      <c r="G154" s="5"/>
      <c r="H154" s="120"/>
      <c r="I154" s="12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V154" s="6"/>
      <c r="W154" s="6"/>
      <c r="X154" s="6"/>
      <c r="Z154" s="7"/>
      <c r="AA154" s="7"/>
      <c r="AB154" s="7"/>
      <c r="AC154" s="7"/>
      <c r="AD154" s="7"/>
      <c r="AF154" s="69"/>
    </row>
    <row r="155" spans="1:32" x14ac:dyDescent="0.3">
      <c r="A155" s="10">
        <v>43252</v>
      </c>
      <c r="B155" s="1" t="s">
        <v>8</v>
      </c>
      <c r="C155" s="4"/>
      <c r="D155" s="4"/>
      <c r="E155" s="4"/>
      <c r="F155" s="5"/>
      <c r="G155" s="5"/>
      <c r="H155" s="120"/>
      <c r="I155" s="12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V155" s="6"/>
      <c r="W155" s="6"/>
      <c r="X155" s="6"/>
      <c r="Z155" s="7"/>
      <c r="AA155" s="7"/>
      <c r="AB155" s="7"/>
      <c r="AC155" s="7"/>
      <c r="AD155" s="7"/>
      <c r="AF155" s="69"/>
    </row>
    <row r="156" spans="1:32" x14ac:dyDescent="0.3">
      <c r="A156" s="10">
        <v>43253</v>
      </c>
      <c r="B156" s="1" t="s">
        <v>41</v>
      </c>
      <c r="C156" s="4"/>
      <c r="D156" s="4"/>
      <c r="E156" s="4"/>
      <c r="F156" s="5"/>
      <c r="G156" s="5"/>
      <c r="H156" s="120"/>
      <c r="I156" s="12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V156" s="6"/>
      <c r="W156" s="6"/>
      <c r="X156" s="6"/>
      <c r="Z156" s="7"/>
      <c r="AA156" s="7"/>
      <c r="AB156" s="7"/>
      <c r="AC156" s="7"/>
      <c r="AD156" s="7"/>
      <c r="AF156" s="69"/>
    </row>
    <row r="157" spans="1:32" x14ac:dyDescent="0.3">
      <c r="A157" s="10">
        <v>43254</v>
      </c>
      <c r="B157" s="1" t="s">
        <v>42</v>
      </c>
      <c r="C157" s="4"/>
      <c r="D157" s="4"/>
      <c r="E157" s="4"/>
      <c r="F157" s="5"/>
      <c r="G157" s="5"/>
      <c r="H157" s="120"/>
      <c r="I157" s="12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V157" s="6"/>
      <c r="W157" s="6"/>
      <c r="X157" s="6"/>
      <c r="Z157" s="7"/>
      <c r="AA157" s="7"/>
      <c r="AB157" s="7"/>
      <c r="AC157" s="7"/>
      <c r="AD157" s="7"/>
      <c r="AF157" s="69"/>
    </row>
    <row r="158" spans="1:32" x14ac:dyDescent="0.3">
      <c r="A158" s="10">
        <v>43255</v>
      </c>
      <c r="B158" s="1" t="s">
        <v>4</v>
      </c>
      <c r="C158" s="4"/>
      <c r="D158" s="4"/>
      <c r="E158" s="4"/>
      <c r="F158" s="5"/>
      <c r="G158" s="5"/>
      <c r="H158" s="120"/>
      <c r="I158" s="12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V158" s="6"/>
      <c r="W158" s="6"/>
      <c r="X158" s="6"/>
      <c r="Z158" s="7"/>
      <c r="AA158" s="7"/>
      <c r="AB158" s="7"/>
      <c r="AC158" s="7"/>
      <c r="AD158" s="7"/>
      <c r="AF158" s="69"/>
    </row>
    <row r="159" spans="1:32" x14ac:dyDescent="0.3">
      <c r="A159" s="10">
        <v>43256</v>
      </c>
      <c r="B159" s="1" t="s">
        <v>5</v>
      </c>
      <c r="C159" s="4"/>
      <c r="D159" s="4"/>
      <c r="E159" s="4"/>
      <c r="F159" s="5"/>
      <c r="G159" s="5"/>
      <c r="H159" s="120"/>
      <c r="I159" s="12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V159" s="6"/>
      <c r="W159" s="6"/>
      <c r="X159" s="6"/>
      <c r="Z159" s="7"/>
      <c r="AA159" s="7"/>
      <c r="AB159" s="7"/>
      <c r="AC159" s="7"/>
      <c r="AD159" s="7"/>
      <c r="AF159" s="69"/>
    </row>
    <row r="160" spans="1:32" x14ac:dyDescent="0.3">
      <c r="A160" s="10">
        <v>43257</v>
      </c>
      <c r="B160" s="1" t="s">
        <v>6</v>
      </c>
      <c r="C160" s="4"/>
      <c r="D160" s="4"/>
      <c r="E160" s="4"/>
      <c r="F160" s="5"/>
      <c r="G160" s="5"/>
      <c r="H160" s="120"/>
      <c r="I160" s="12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V160" s="6"/>
      <c r="W160" s="6"/>
      <c r="X160" s="6"/>
      <c r="Z160" s="7"/>
      <c r="AA160" s="7"/>
      <c r="AB160" s="7"/>
      <c r="AC160" s="7"/>
      <c r="AD160" s="7"/>
      <c r="AF160" s="69"/>
    </row>
    <row r="161" spans="1:32" x14ac:dyDescent="0.3">
      <c r="A161" s="10">
        <v>43258</v>
      </c>
      <c r="B161" s="1" t="s">
        <v>7</v>
      </c>
      <c r="C161" s="4"/>
      <c r="D161" s="4"/>
      <c r="E161" s="4"/>
      <c r="F161" s="5"/>
      <c r="G161" s="5"/>
      <c r="H161" s="120"/>
      <c r="I161" s="12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V161" s="6"/>
      <c r="W161" s="6"/>
      <c r="X161" s="6"/>
      <c r="Z161" s="7"/>
      <c r="AA161" s="7"/>
      <c r="AB161" s="7"/>
      <c r="AC161" s="7"/>
      <c r="AD161" s="7"/>
      <c r="AF161" s="69"/>
    </row>
    <row r="162" spans="1:32" x14ac:dyDescent="0.3">
      <c r="A162" s="10">
        <v>43259</v>
      </c>
      <c r="B162" s="1" t="s">
        <v>8</v>
      </c>
      <c r="C162" s="4"/>
      <c r="D162" s="4"/>
      <c r="E162" s="4"/>
      <c r="F162" s="5"/>
      <c r="G162" s="5"/>
      <c r="H162" s="120"/>
      <c r="I162" s="12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V162" s="6"/>
      <c r="W162" s="6"/>
      <c r="X162" s="6"/>
      <c r="Z162" s="7"/>
      <c r="AA162" s="7"/>
      <c r="AB162" s="7"/>
      <c r="AC162" s="7"/>
      <c r="AD162" s="7"/>
      <c r="AF162" s="69"/>
    </row>
    <row r="163" spans="1:32" x14ac:dyDescent="0.3">
      <c r="A163" s="10">
        <v>43260</v>
      </c>
      <c r="B163" s="1" t="s">
        <v>41</v>
      </c>
      <c r="C163" s="4"/>
      <c r="D163" s="4"/>
      <c r="E163" s="4"/>
      <c r="F163" s="5"/>
      <c r="G163" s="5"/>
      <c r="H163" s="120"/>
      <c r="I163" s="12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V163" s="6"/>
      <c r="W163" s="6"/>
      <c r="X163" s="6"/>
      <c r="Z163" s="7"/>
      <c r="AA163" s="7"/>
      <c r="AB163" s="7"/>
      <c r="AC163" s="7"/>
      <c r="AD163" s="7"/>
      <c r="AF163" s="69"/>
    </row>
    <row r="164" spans="1:32" x14ac:dyDescent="0.3">
      <c r="A164" s="10">
        <v>43261</v>
      </c>
      <c r="B164" s="1" t="s">
        <v>42</v>
      </c>
      <c r="C164" s="4"/>
      <c r="D164" s="4"/>
      <c r="E164" s="4"/>
      <c r="F164" s="5"/>
      <c r="G164" s="5"/>
      <c r="H164" s="120"/>
      <c r="I164" s="12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V164" s="6"/>
      <c r="W164" s="6"/>
      <c r="X164" s="6"/>
      <c r="Z164" s="7"/>
      <c r="AA164" s="7"/>
      <c r="AB164" s="7"/>
      <c r="AC164" s="7"/>
      <c r="AD164" s="7"/>
      <c r="AF164" s="69"/>
    </row>
    <row r="165" spans="1:32" x14ac:dyDescent="0.3">
      <c r="A165" s="10">
        <v>43262</v>
      </c>
      <c r="B165" s="1" t="s">
        <v>4</v>
      </c>
      <c r="C165" s="4"/>
      <c r="D165" s="4"/>
      <c r="E165" s="4"/>
      <c r="F165" s="5"/>
      <c r="G165" s="5"/>
      <c r="H165" s="120"/>
      <c r="I165" s="12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V165" s="6"/>
      <c r="W165" s="6"/>
      <c r="X165" s="6"/>
      <c r="Z165" s="7"/>
      <c r="AA165" s="7"/>
      <c r="AB165" s="7"/>
      <c r="AC165" s="7"/>
      <c r="AD165" s="7"/>
      <c r="AF165" s="69"/>
    </row>
    <row r="166" spans="1:32" x14ac:dyDescent="0.3">
      <c r="A166" s="10">
        <v>43263</v>
      </c>
      <c r="B166" s="1" t="s">
        <v>5</v>
      </c>
      <c r="C166" s="4"/>
      <c r="D166" s="4"/>
      <c r="E166" s="4"/>
      <c r="F166" s="5"/>
      <c r="G166" s="5"/>
      <c r="H166" s="120"/>
      <c r="I166" s="12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V166" s="6"/>
      <c r="W166" s="6"/>
      <c r="X166" s="6"/>
      <c r="Z166" s="7"/>
      <c r="AA166" s="7"/>
      <c r="AB166" s="7"/>
      <c r="AC166" s="7"/>
      <c r="AD166" s="7"/>
      <c r="AF166" s="69"/>
    </row>
    <row r="167" spans="1:32" x14ac:dyDescent="0.3">
      <c r="A167" s="10">
        <v>43264</v>
      </c>
      <c r="B167" s="1" t="s">
        <v>6</v>
      </c>
      <c r="C167" s="4"/>
      <c r="D167" s="4"/>
      <c r="E167" s="4"/>
      <c r="F167" s="5"/>
      <c r="G167" s="5"/>
      <c r="H167" s="120"/>
      <c r="I167" s="12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V167" s="6"/>
      <c r="W167" s="6"/>
      <c r="X167" s="6"/>
      <c r="Z167" s="7"/>
      <c r="AA167" s="7"/>
      <c r="AB167" s="7"/>
      <c r="AC167" s="7"/>
      <c r="AD167" s="7"/>
      <c r="AF167" s="69"/>
    </row>
    <row r="168" spans="1:32" x14ac:dyDescent="0.3">
      <c r="A168" s="10">
        <v>43265</v>
      </c>
      <c r="B168" s="1" t="s">
        <v>7</v>
      </c>
      <c r="C168" s="4"/>
      <c r="D168" s="4"/>
      <c r="E168" s="4"/>
      <c r="F168" s="5"/>
      <c r="G168" s="5"/>
      <c r="H168" s="120"/>
      <c r="I168" s="12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V168" s="6"/>
      <c r="W168" s="6"/>
      <c r="X168" s="6"/>
      <c r="Z168" s="7"/>
      <c r="AA168" s="7"/>
      <c r="AB168" s="7"/>
      <c r="AC168" s="7"/>
      <c r="AD168" s="7"/>
      <c r="AF168" s="69"/>
    </row>
    <row r="169" spans="1:32" x14ac:dyDescent="0.3">
      <c r="A169" s="10">
        <v>43266</v>
      </c>
      <c r="B169" s="1" t="s">
        <v>8</v>
      </c>
      <c r="C169" s="4"/>
      <c r="D169" s="4"/>
      <c r="E169" s="4"/>
      <c r="F169" s="5"/>
      <c r="G169" s="5"/>
      <c r="H169" s="120"/>
      <c r="I169" s="12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V169" s="6"/>
      <c r="W169" s="6"/>
      <c r="X169" s="6"/>
      <c r="Z169" s="7"/>
      <c r="AA169" s="7"/>
      <c r="AB169" s="7"/>
      <c r="AC169" s="7"/>
      <c r="AD169" s="7"/>
      <c r="AF169" s="69"/>
    </row>
    <row r="170" spans="1:32" x14ac:dyDescent="0.3">
      <c r="A170" s="10">
        <v>43267</v>
      </c>
      <c r="B170" s="1" t="s">
        <v>41</v>
      </c>
      <c r="C170" s="4"/>
      <c r="D170" s="4"/>
      <c r="E170" s="4"/>
      <c r="F170" s="5"/>
      <c r="G170" s="5"/>
      <c r="H170" s="120"/>
      <c r="I170" s="12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V170" s="6"/>
      <c r="W170" s="6"/>
      <c r="X170" s="6"/>
      <c r="Z170" s="7"/>
      <c r="AA170" s="7"/>
      <c r="AB170" s="7"/>
      <c r="AC170" s="7"/>
      <c r="AD170" s="7"/>
      <c r="AF170" s="69"/>
    </row>
    <row r="171" spans="1:32" x14ac:dyDescent="0.3">
      <c r="A171" s="10">
        <v>43268</v>
      </c>
      <c r="B171" s="1" t="s">
        <v>42</v>
      </c>
      <c r="C171" s="4"/>
      <c r="D171" s="4"/>
      <c r="E171" s="4"/>
      <c r="F171" s="5"/>
      <c r="G171" s="5"/>
      <c r="H171" s="120"/>
      <c r="I171" s="12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V171" s="6"/>
      <c r="W171" s="6"/>
      <c r="X171" s="6"/>
      <c r="Z171" s="7"/>
      <c r="AA171" s="7"/>
      <c r="AB171" s="7"/>
      <c r="AC171" s="7"/>
      <c r="AD171" s="7"/>
      <c r="AF171" s="69"/>
    </row>
    <row r="172" spans="1:32" x14ac:dyDescent="0.3">
      <c r="A172" s="10">
        <v>43269</v>
      </c>
      <c r="B172" s="1" t="s">
        <v>4</v>
      </c>
      <c r="C172" s="4"/>
      <c r="D172" s="4"/>
      <c r="E172" s="4"/>
      <c r="F172" s="5"/>
      <c r="G172" s="5"/>
      <c r="H172" s="120"/>
      <c r="I172" s="12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V172" s="6"/>
      <c r="W172" s="6"/>
      <c r="X172" s="6"/>
      <c r="Z172" s="7"/>
      <c r="AA172" s="7"/>
      <c r="AB172" s="7"/>
      <c r="AC172" s="7"/>
      <c r="AD172" s="7"/>
      <c r="AF172" s="69"/>
    </row>
    <row r="173" spans="1:32" x14ac:dyDescent="0.3">
      <c r="A173" s="10">
        <v>43270</v>
      </c>
      <c r="B173" s="1" t="s">
        <v>5</v>
      </c>
      <c r="C173" s="4"/>
      <c r="D173" s="4"/>
      <c r="E173" s="4"/>
      <c r="F173" s="5"/>
      <c r="G173" s="5"/>
      <c r="H173" s="120"/>
      <c r="I173" s="12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V173" s="6"/>
      <c r="W173" s="6"/>
      <c r="X173" s="6"/>
      <c r="Z173" s="7"/>
      <c r="AA173" s="7"/>
      <c r="AB173" s="7"/>
      <c r="AC173" s="7"/>
      <c r="AD173" s="7"/>
      <c r="AF173" s="69"/>
    </row>
    <row r="174" spans="1:32" x14ac:dyDescent="0.3">
      <c r="A174" s="10">
        <v>43271</v>
      </c>
      <c r="B174" s="1" t="s">
        <v>6</v>
      </c>
      <c r="C174" s="4"/>
      <c r="D174" s="4"/>
      <c r="E174" s="4"/>
      <c r="F174" s="5"/>
      <c r="G174" s="5"/>
      <c r="H174" s="120"/>
      <c r="I174" s="12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V174" s="6"/>
      <c r="W174" s="6"/>
      <c r="X174" s="6"/>
      <c r="Z174" s="7"/>
      <c r="AA174" s="7"/>
      <c r="AB174" s="7"/>
      <c r="AC174" s="7"/>
      <c r="AD174" s="7"/>
      <c r="AF174" s="69"/>
    </row>
    <row r="175" spans="1:32" x14ac:dyDescent="0.3">
      <c r="A175" s="10">
        <v>43272</v>
      </c>
      <c r="B175" s="1" t="s">
        <v>7</v>
      </c>
      <c r="C175" s="4"/>
      <c r="D175" s="4"/>
      <c r="E175" s="4"/>
      <c r="F175" s="5"/>
      <c r="G175" s="5"/>
      <c r="H175" s="120"/>
      <c r="I175" s="12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V175" s="6"/>
      <c r="W175" s="6"/>
      <c r="X175" s="6"/>
      <c r="Z175" s="7"/>
      <c r="AA175" s="7"/>
      <c r="AB175" s="7"/>
      <c r="AC175" s="7"/>
      <c r="AD175" s="7"/>
      <c r="AF175" s="69"/>
    </row>
    <row r="176" spans="1:32" x14ac:dyDescent="0.3">
      <c r="A176" s="10">
        <v>43273</v>
      </c>
      <c r="B176" s="1" t="s">
        <v>8</v>
      </c>
      <c r="C176" s="4"/>
      <c r="D176" s="4"/>
      <c r="E176" s="4"/>
      <c r="F176" s="5"/>
      <c r="G176" s="5"/>
      <c r="H176" s="120"/>
      <c r="I176" s="12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V176" s="6"/>
      <c r="W176" s="6"/>
      <c r="X176" s="6"/>
      <c r="Z176" s="7"/>
      <c r="AA176" s="7"/>
      <c r="AB176" s="7"/>
      <c r="AC176" s="7"/>
      <c r="AD176" s="7"/>
      <c r="AF176" s="69"/>
    </row>
    <row r="177" spans="1:32" x14ac:dyDescent="0.3">
      <c r="A177" s="10">
        <v>43274</v>
      </c>
      <c r="B177" s="1" t="s">
        <v>41</v>
      </c>
      <c r="C177" s="4"/>
      <c r="D177" s="4"/>
      <c r="E177" s="4"/>
      <c r="F177" s="5"/>
      <c r="G177" s="5"/>
      <c r="H177" s="120"/>
      <c r="I177" s="12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V177" s="6"/>
      <c r="W177" s="6"/>
      <c r="X177" s="6"/>
      <c r="Z177" s="7"/>
      <c r="AA177" s="7"/>
      <c r="AB177" s="7"/>
      <c r="AC177" s="7"/>
      <c r="AD177" s="7"/>
      <c r="AF177" s="69"/>
    </row>
    <row r="178" spans="1:32" x14ac:dyDescent="0.3">
      <c r="A178" s="10">
        <v>43275</v>
      </c>
      <c r="B178" s="1" t="s">
        <v>42</v>
      </c>
      <c r="C178" s="4"/>
      <c r="D178" s="4"/>
      <c r="E178" s="4"/>
      <c r="F178" s="5"/>
      <c r="G178" s="5"/>
      <c r="H178" s="120"/>
      <c r="I178" s="12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V178" s="6"/>
      <c r="W178" s="6"/>
      <c r="X178" s="6"/>
      <c r="Z178" s="7"/>
      <c r="AA178" s="7"/>
      <c r="AB178" s="7"/>
      <c r="AC178" s="7"/>
      <c r="AD178" s="7"/>
      <c r="AF178" s="69"/>
    </row>
    <row r="179" spans="1:32" x14ac:dyDescent="0.3">
      <c r="A179" s="10">
        <v>43276</v>
      </c>
      <c r="B179" s="1" t="s">
        <v>4</v>
      </c>
      <c r="C179" s="4"/>
      <c r="D179" s="4"/>
      <c r="E179" s="4"/>
      <c r="F179" s="5"/>
      <c r="G179" s="5"/>
      <c r="H179" s="120"/>
      <c r="I179" s="12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V179" s="6"/>
      <c r="W179" s="6"/>
      <c r="X179" s="6"/>
      <c r="Z179" s="7"/>
      <c r="AA179" s="7"/>
      <c r="AB179" s="7"/>
      <c r="AC179" s="7"/>
      <c r="AD179" s="7"/>
      <c r="AF179" s="69"/>
    </row>
    <row r="180" spans="1:32" x14ac:dyDescent="0.3">
      <c r="A180" s="10">
        <v>43277</v>
      </c>
      <c r="B180" s="1" t="s">
        <v>5</v>
      </c>
      <c r="C180" s="4"/>
      <c r="D180" s="4"/>
      <c r="E180" s="4"/>
      <c r="F180" s="5"/>
      <c r="G180" s="5"/>
      <c r="H180" s="120"/>
      <c r="I180" s="12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V180" s="6"/>
      <c r="W180" s="6"/>
      <c r="X180" s="6"/>
      <c r="Z180" s="7"/>
      <c r="AA180" s="7"/>
      <c r="AB180" s="7"/>
      <c r="AC180" s="7"/>
      <c r="AD180" s="7"/>
      <c r="AF180" s="69"/>
    </row>
    <row r="181" spans="1:32" x14ac:dyDescent="0.3">
      <c r="A181" s="10">
        <v>43278</v>
      </c>
      <c r="B181" s="1" t="s">
        <v>6</v>
      </c>
      <c r="C181" s="4"/>
      <c r="D181" s="4"/>
      <c r="E181" s="4"/>
      <c r="F181" s="5"/>
      <c r="G181" s="5"/>
      <c r="H181" s="120"/>
      <c r="I181" s="12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V181" s="6"/>
      <c r="W181" s="6"/>
      <c r="X181" s="6"/>
      <c r="Z181" s="7"/>
      <c r="AA181" s="7"/>
      <c r="AB181" s="7"/>
      <c r="AC181" s="7"/>
      <c r="AD181" s="7"/>
      <c r="AF181" s="69"/>
    </row>
    <row r="182" spans="1:32" x14ac:dyDescent="0.3">
      <c r="A182" s="10">
        <v>43279</v>
      </c>
      <c r="B182" s="1" t="s">
        <v>7</v>
      </c>
      <c r="C182" s="4"/>
      <c r="D182" s="4"/>
      <c r="E182" s="4"/>
      <c r="F182" s="5"/>
      <c r="G182" s="5"/>
      <c r="H182" s="120"/>
      <c r="I182" s="12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V182" s="6"/>
      <c r="W182" s="6"/>
      <c r="X182" s="6"/>
      <c r="Z182" s="7"/>
      <c r="AA182" s="7"/>
      <c r="AB182" s="7"/>
      <c r="AC182" s="7"/>
      <c r="AD182" s="7"/>
      <c r="AF182" s="69"/>
    </row>
    <row r="183" spans="1:32" x14ac:dyDescent="0.3">
      <c r="A183" s="10">
        <v>43280</v>
      </c>
      <c r="B183" s="1" t="s">
        <v>8</v>
      </c>
      <c r="C183" s="4"/>
      <c r="D183" s="4"/>
      <c r="E183" s="4"/>
      <c r="F183" s="5"/>
      <c r="G183" s="5"/>
      <c r="H183" s="120"/>
      <c r="I183" s="12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V183" s="6"/>
      <c r="W183" s="6"/>
      <c r="X183" s="6"/>
      <c r="Z183" s="7"/>
      <c r="AA183" s="7"/>
      <c r="AB183" s="7"/>
      <c r="AC183" s="7"/>
      <c r="AD183" s="7"/>
      <c r="AF183" s="69"/>
    </row>
    <row r="184" spans="1:32" x14ac:dyDescent="0.3">
      <c r="A184" s="10">
        <v>43281</v>
      </c>
      <c r="B184" s="1" t="s">
        <v>41</v>
      </c>
      <c r="C184" s="4"/>
      <c r="D184" s="4"/>
      <c r="E184" s="4"/>
      <c r="F184" s="5"/>
      <c r="G184" s="5"/>
      <c r="H184" s="120"/>
      <c r="I184" s="12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V184" s="6"/>
      <c r="W184" s="6"/>
      <c r="X184" s="6"/>
      <c r="Z184" s="7"/>
      <c r="AA184" s="7"/>
      <c r="AB184" s="7"/>
      <c r="AC184" s="7"/>
      <c r="AD184" s="7"/>
      <c r="AF184" s="69"/>
    </row>
    <row r="185" spans="1:32" x14ac:dyDescent="0.3">
      <c r="A185" s="10">
        <v>43282</v>
      </c>
      <c r="B185" s="1" t="s">
        <v>42</v>
      </c>
      <c r="C185" s="4"/>
      <c r="D185" s="4"/>
      <c r="E185" s="4"/>
      <c r="F185" s="5"/>
      <c r="G185" s="5"/>
      <c r="H185" s="120"/>
      <c r="I185" s="12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V185" s="6"/>
      <c r="W185" s="6"/>
      <c r="X185" s="6"/>
      <c r="Z185" s="7"/>
      <c r="AA185" s="7"/>
      <c r="AB185" s="7"/>
      <c r="AC185" s="7"/>
      <c r="AD185" s="7"/>
      <c r="AF185" s="69"/>
    </row>
    <row r="186" spans="1:32" x14ac:dyDescent="0.3">
      <c r="A186" s="10">
        <v>43283</v>
      </c>
      <c r="B186" s="1" t="s">
        <v>4</v>
      </c>
      <c r="C186" s="4"/>
      <c r="D186" s="4"/>
      <c r="E186" s="4"/>
      <c r="F186" s="5"/>
      <c r="G186" s="5"/>
      <c r="H186" s="120"/>
      <c r="I186" s="12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V186" s="6"/>
      <c r="W186" s="6"/>
      <c r="X186" s="6"/>
      <c r="Z186" s="7"/>
      <c r="AA186" s="7"/>
      <c r="AB186" s="7"/>
      <c r="AC186" s="7"/>
      <c r="AD186" s="7"/>
      <c r="AF186" s="69"/>
    </row>
    <row r="187" spans="1:32" x14ac:dyDescent="0.3">
      <c r="A187" s="10">
        <v>43284</v>
      </c>
      <c r="B187" s="1" t="s">
        <v>5</v>
      </c>
      <c r="C187" s="4"/>
      <c r="D187" s="4"/>
      <c r="E187" s="4"/>
      <c r="F187" s="5"/>
      <c r="G187" s="5"/>
      <c r="H187" s="120"/>
      <c r="I187" s="12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V187" s="6"/>
      <c r="W187" s="6"/>
      <c r="X187" s="6"/>
      <c r="Z187" s="7"/>
      <c r="AA187" s="7"/>
      <c r="AB187" s="7"/>
      <c r="AC187" s="7"/>
      <c r="AD187" s="7"/>
      <c r="AF187" s="69"/>
    </row>
    <row r="188" spans="1:32" x14ac:dyDescent="0.3">
      <c r="A188" s="10">
        <v>43285</v>
      </c>
      <c r="B188" s="1" t="s">
        <v>6</v>
      </c>
      <c r="C188" s="4"/>
      <c r="D188" s="4"/>
      <c r="E188" s="4"/>
      <c r="F188" s="5"/>
      <c r="G188" s="5"/>
      <c r="H188" s="120"/>
      <c r="I188" s="12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V188" s="6"/>
      <c r="W188" s="6"/>
      <c r="X188" s="6"/>
      <c r="Z188" s="7"/>
      <c r="AA188" s="7"/>
      <c r="AB188" s="7"/>
      <c r="AC188" s="7"/>
      <c r="AD188" s="7"/>
      <c r="AF188" s="69"/>
    </row>
    <row r="189" spans="1:32" x14ac:dyDescent="0.3">
      <c r="A189" s="10">
        <v>43286</v>
      </c>
      <c r="B189" s="1" t="s">
        <v>7</v>
      </c>
      <c r="C189" s="4"/>
      <c r="D189" s="4"/>
      <c r="E189" s="4"/>
      <c r="F189" s="5"/>
      <c r="G189" s="5"/>
      <c r="H189" s="120"/>
      <c r="I189" s="12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V189" s="6"/>
      <c r="W189" s="6"/>
      <c r="X189" s="6"/>
      <c r="Z189" s="7"/>
      <c r="AA189" s="7"/>
      <c r="AB189" s="7"/>
      <c r="AC189" s="7"/>
      <c r="AD189" s="7"/>
      <c r="AF189" s="69"/>
    </row>
    <row r="190" spans="1:32" x14ac:dyDescent="0.3">
      <c r="A190" s="10">
        <v>43287</v>
      </c>
      <c r="B190" s="1" t="s">
        <v>8</v>
      </c>
      <c r="C190" s="4"/>
      <c r="D190" s="4"/>
      <c r="E190" s="4"/>
      <c r="F190" s="5"/>
      <c r="G190" s="5"/>
      <c r="H190" s="120"/>
      <c r="I190" s="12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V190" s="6"/>
      <c r="W190" s="6"/>
      <c r="X190" s="6"/>
      <c r="Z190" s="7"/>
      <c r="AA190" s="7"/>
      <c r="AB190" s="7"/>
      <c r="AC190" s="7"/>
      <c r="AD190" s="7"/>
      <c r="AF190" s="69"/>
    </row>
    <row r="191" spans="1:32" x14ac:dyDescent="0.3">
      <c r="A191" s="10">
        <v>43288</v>
      </c>
      <c r="B191" s="1" t="s">
        <v>41</v>
      </c>
      <c r="C191" s="4"/>
      <c r="D191" s="4"/>
      <c r="E191" s="4"/>
      <c r="F191" s="5"/>
      <c r="G191" s="5"/>
      <c r="H191" s="120"/>
      <c r="I191" s="12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V191" s="6"/>
      <c r="W191" s="6"/>
      <c r="X191" s="6"/>
      <c r="Z191" s="7"/>
      <c r="AA191" s="7"/>
      <c r="AB191" s="7"/>
      <c r="AC191" s="7"/>
      <c r="AD191" s="7"/>
      <c r="AF191" s="69"/>
    </row>
    <row r="192" spans="1:32" x14ac:dyDescent="0.3">
      <c r="A192" s="10">
        <v>43289</v>
      </c>
      <c r="B192" s="1" t="s">
        <v>42</v>
      </c>
      <c r="C192" s="4"/>
      <c r="D192" s="4"/>
      <c r="E192" s="4"/>
      <c r="F192" s="5"/>
      <c r="G192" s="5"/>
      <c r="H192" s="120"/>
      <c r="I192" s="12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V192" s="6"/>
      <c r="W192" s="6"/>
      <c r="X192" s="6"/>
      <c r="Z192" s="7"/>
      <c r="AA192" s="7"/>
      <c r="AB192" s="7"/>
      <c r="AC192" s="7"/>
      <c r="AD192" s="7"/>
      <c r="AF192" s="69"/>
    </row>
    <row r="193" spans="1:32" x14ac:dyDescent="0.3">
      <c r="A193" s="10">
        <v>43290</v>
      </c>
      <c r="B193" s="1" t="s">
        <v>4</v>
      </c>
      <c r="C193" s="4"/>
      <c r="D193" s="4"/>
      <c r="E193" s="4"/>
      <c r="F193" s="5"/>
      <c r="G193" s="5"/>
      <c r="H193" s="120"/>
      <c r="I193" s="12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V193" s="6"/>
      <c r="W193" s="6"/>
      <c r="X193" s="6"/>
      <c r="Z193" s="7"/>
      <c r="AA193" s="7"/>
      <c r="AB193" s="7"/>
      <c r="AC193" s="7"/>
      <c r="AD193" s="7"/>
      <c r="AF193" s="69"/>
    </row>
    <row r="194" spans="1:32" x14ac:dyDescent="0.3">
      <c r="A194" s="10">
        <v>43291</v>
      </c>
      <c r="B194" s="1" t="s">
        <v>5</v>
      </c>
      <c r="C194" s="4"/>
      <c r="D194" s="4"/>
      <c r="E194" s="4"/>
      <c r="F194" s="5"/>
      <c r="G194" s="5"/>
      <c r="H194" s="120"/>
      <c r="I194" s="12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V194" s="6"/>
      <c r="W194" s="6"/>
      <c r="X194" s="6"/>
      <c r="Z194" s="7"/>
      <c r="AA194" s="7"/>
      <c r="AB194" s="7"/>
      <c r="AC194" s="7"/>
      <c r="AD194" s="7"/>
      <c r="AF194" s="69"/>
    </row>
    <row r="195" spans="1:32" x14ac:dyDescent="0.3">
      <c r="A195" s="10">
        <v>43292</v>
      </c>
      <c r="B195" s="1" t="s">
        <v>6</v>
      </c>
      <c r="C195" s="4"/>
      <c r="D195" s="4"/>
      <c r="E195" s="4"/>
      <c r="F195" s="5"/>
      <c r="G195" s="5"/>
      <c r="H195" s="120"/>
      <c r="I195" s="12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V195" s="6"/>
      <c r="W195" s="6"/>
      <c r="X195" s="6"/>
      <c r="Z195" s="7"/>
      <c r="AA195" s="7"/>
      <c r="AB195" s="7"/>
      <c r="AC195" s="7"/>
      <c r="AD195" s="7"/>
      <c r="AF195" s="69"/>
    </row>
    <row r="196" spans="1:32" x14ac:dyDescent="0.3">
      <c r="A196" s="10">
        <v>43293</v>
      </c>
      <c r="B196" s="1" t="s">
        <v>7</v>
      </c>
      <c r="C196" s="4"/>
      <c r="D196" s="4"/>
      <c r="E196" s="4"/>
      <c r="F196" s="5"/>
      <c r="G196" s="5"/>
      <c r="H196" s="120"/>
      <c r="I196" s="12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V196" s="6"/>
      <c r="W196" s="6"/>
      <c r="X196" s="6"/>
      <c r="Z196" s="7"/>
      <c r="AA196" s="7"/>
      <c r="AB196" s="7"/>
      <c r="AC196" s="7"/>
      <c r="AD196" s="7"/>
      <c r="AF196" s="69"/>
    </row>
    <row r="197" spans="1:32" x14ac:dyDescent="0.3">
      <c r="A197" s="10">
        <v>43294</v>
      </c>
      <c r="B197" s="1" t="s">
        <v>8</v>
      </c>
      <c r="C197" s="4"/>
      <c r="D197" s="4"/>
      <c r="E197" s="4"/>
      <c r="F197" s="5"/>
      <c r="G197" s="5"/>
      <c r="H197" s="120"/>
      <c r="I197" s="12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V197" s="6"/>
      <c r="W197" s="6"/>
      <c r="X197" s="6"/>
      <c r="Z197" s="7"/>
      <c r="AA197" s="7"/>
      <c r="AB197" s="7"/>
      <c r="AC197" s="7"/>
      <c r="AD197" s="7"/>
      <c r="AF197" s="69"/>
    </row>
    <row r="198" spans="1:32" x14ac:dyDescent="0.3">
      <c r="A198" s="10">
        <v>43295</v>
      </c>
      <c r="B198" s="1" t="s">
        <v>41</v>
      </c>
      <c r="C198" s="4"/>
      <c r="D198" s="4"/>
      <c r="E198" s="4"/>
      <c r="F198" s="5"/>
      <c r="G198" s="5"/>
      <c r="H198" s="120"/>
      <c r="I198" s="12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V198" s="6"/>
      <c r="W198" s="6"/>
      <c r="X198" s="6"/>
      <c r="Z198" s="7"/>
      <c r="AA198" s="7"/>
      <c r="AB198" s="7"/>
      <c r="AC198" s="7"/>
      <c r="AD198" s="7"/>
      <c r="AF198" s="69"/>
    </row>
    <row r="199" spans="1:32" x14ac:dyDescent="0.3">
      <c r="A199" s="10">
        <v>43296</v>
      </c>
      <c r="B199" s="1" t="s">
        <v>42</v>
      </c>
      <c r="C199" s="4"/>
      <c r="D199" s="4"/>
      <c r="E199" s="4"/>
      <c r="F199" s="5"/>
      <c r="G199" s="5"/>
      <c r="H199" s="120"/>
      <c r="I199" s="12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V199" s="6"/>
      <c r="W199" s="6"/>
      <c r="X199" s="6"/>
      <c r="Z199" s="7"/>
      <c r="AA199" s="7"/>
      <c r="AB199" s="7"/>
      <c r="AC199" s="7"/>
      <c r="AD199" s="7"/>
      <c r="AF199" s="69"/>
    </row>
    <row r="200" spans="1:32" x14ac:dyDescent="0.3">
      <c r="A200" s="10">
        <v>43297</v>
      </c>
      <c r="B200" s="1" t="s">
        <v>4</v>
      </c>
      <c r="C200" s="4"/>
      <c r="D200" s="4"/>
      <c r="E200" s="4"/>
      <c r="F200" s="5"/>
      <c r="G200" s="5"/>
      <c r="H200" s="120"/>
      <c r="I200" s="12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V200" s="6"/>
      <c r="W200" s="6"/>
      <c r="X200" s="6"/>
      <c r="Z200" s="7"/>
      <c r="AA200" s="7"/>
      <c r="AB200" s="7"/>
      <c r="AC200" s="7"/>
      <c r="AD200" s="7"/>
      <c r="AF200" s="69"/>
    </row>
    <row r="201" spans="1:32" x14ac:dyDescent="0.3">
      <c r="A201" s="10">
        <v>43298</v>
      </c>
      <c r="B201" s="1" t="s">
        <v>5</v>
      </c>
      <c r="C201" s="4"/>
      <c r="D201" s="4"/>
      <c r="E201" s="4"/>
      <c r="F201" s="5"/>
      <c r="G201" s="5"/>
      <c r="H201" s="120"/>
      <c r="I201" s="12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V201" s="6"/>
      <c r="W201" s="6"/>
      <c r="X201" s="6"/>
      <c r="Z201" s="7"/>
      <c r="AA201" s="7"/>
      <c r="AB201" s="7"/>
      <c r="AC201" s="7"/>
      <c r="AD201" s="7"/>
      <c r="AF201" s="69"/>
    </row>
    <row r="202" spans="1:32" x14ac:dyDescent="0.3">
      <c r="A202" s="10">
        <v>43299</v>
      </c>
      <c r="B202" s="1" t="s">
        <v>6</v>
      </c>
      <c r="C202" s="4"/>
      <c r="D202" s="4"/>
      <c r="E202" s="4"/>
      <c r="F202" s="5"/>
      <c r="G202" s="5"/>
      <c r="H202" s="120"/>
      <c r="I202" s="12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V202" s="6"/>
      <c r="W202" s="6"/>
      <c r="X202" s="6"/>
      <c r="Z202" s="7"/>
      <c r="AA202" s="7"/>
      <c r="AB202" s="7"/>
      <c r="AC202" s="7"/>
      <c r="AD202" s="7"/>
      <c r="AF202" s="69"/>
    </row>
    <row r="203" spans="1:32" x14ac:dyDescent="0.3">
      <c r="A203" s="10">
        <v>43300</v>
      </c>
      <c r="B203" s="1" t="s">
        <v>7</v>
      </c>
      <c r="C203" s="4"/>
      <c r="D203" s="4"/>
      <c r="E203" s="4"/>
      <c r="F203" s="5"/>
      <c r="G203" s="5"/>
      <c r="H203" s="120"/>
      <c r="I203" s="12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V203" s="6"/>
      <c r="W203" s="6"/>
      <c r="X203" s="6"/>
      <c r="Z203" s="7"/>
      <c r="AA203" s="7"/>
      <c r="AB203" s="7"/>
      <c r="AC203" s="7"/>
      <c r="AD203" s="7"/>
      <c r="AF203" s="69"/>
    </row>
    <row r="204" spans="1:32" x14ac:dyDescent="0.3">
      <c r="A204" s="10">
        <v>43301</v>
      </c>
      <c r="B204" s="1" t="s">
        <v>8</v>
      </c>
      <c r="C204" s="4"/>
      <c r="D204" s="4"/>
      <c r="E204" s="4"/>
      <c r="F204" s="5"/>
      <c r="G204" s="5"/>
      <c r="H204" s="120"/>
      <c r="I204" s="12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V204" s="6"/>
      <c r="W204" s="6"/>
      <c r="X204" s="6"/>
      <c r="Z204" s="7"/>
      <c r="AA204" s="7"/>
      <c r="AB204" s="7"/>
      <c r="AC204" s="7"/>
      <c r="AD204" s="7"/>
      <c r="AF204" s="69"/>
    </row>
    <row r="205" spans="1:32" x14ac:dyDescent="0.3">
      <c r="A205" s="10">
        <v>43302</v>
      </c>
      <c r="B205" s="1" t="s">
        <v>41</v>
      </c>
      <c r="C205" s="4"/>
      <c r="D205" s="4"/>
      <c r="E205" s="4"/>
      <c r="F205" s="5"/>
      <c r="G205" s="5"/>
      <c r="H205" s="120"/>
      <c r="I205" s="12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V205" s="6"/>
      <c r="W205" s="6"/>
      <c r="X205" s="6"/>
      <c r="Z205" s="7"/>
      <c r="AA205" s="7"/>
      <c r="AB205" s="7"/>
      <c r="AC205" s="7"/>
      <c r="AD205" s="7"/>
      <c r="AF205" s="69"/>
    </row>
    <row r="206" spans="1:32" x14ac:dyDescent="0.3">
      <c r="A206" s="10">
        <v>43303</v>
      </c>
      <c r="B206" s="1" t="s">
        <v>42</v>
      </c>
      <c r="C206" s="4"/>
      <c r="D206" s="4"/>
      <c r="E206" s="4"/>
      <c r="F206" s="5"/>
      <c r="G206" s="5"/>
      <c r="H206" s="120"/>
      <c r="I206" s="12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V206" s="6"/>
      <c r="W206" s="6"/>
      <c r="X206" s="6"/>
      <c r="Z206" s="7"/>
      <c r="AA206" s="7"/>
      <c r="AB206" s="7"/>
      <c r="AC206" s="7"/>
      <c r="AD206" s="7"/>
      <c r="AF206" s="69"/>
    </row>
    <row r="207" spans="1:32" x14ac:dyDescent="0.3">
      <c r="A207" s="10">
        <v>43304</v>
      </c>
      <c r="B207" s="1" t="s">
        <v>4</v>
      </c>
      <c r="C207" s="4"/>
      <c r="D207" s="4"/>
      <c r="E207" s="4"/>
      <c r="F207" s="5"/>
      <c r="G207" s="5"/>
      <c r="H207" s="120"/>
      <c r="I207" s="12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V207" s="6"/>
      <c r="W207" s="6"/>
      <c r="X207" s="6"/>
      <c r="Z207" s="7"/>
      <c r="AA207" s="7"/>
      <c r="AB207" s="7"/>
      <c r="AC207" s="7"/>
      <c r="AD207" s="7"/>
      <c r="AF207" s="69"/>
    </row>
    <row r="208" spans="1:32" x14ac:dyDescent="0.3">
      <c r="A208" s="10">
        <v>43305</v>
      </c>
      <c r="B208" s="1" t="s">
        <v>5</v>
      </c>
      <c r="C208" s="4"/>
      <c r="D208" s="4"/>
      <c r="E208" s="4"/>
      <c r="F208" s="5"/>
      <c r="G208" s="5"/>
      <c r="H208" s="120"/>
      <c r="I208" s="12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V208" s="6"/>
      <c r="W208" s="6"/>
      <c r="X208" s="6"/>
      <c r="Z208" s="7"/>
      <c r="AA208" s="7"/>
      <c r="AB208" s="7"/>
      <c r="AC208" s="7"/>
      <c r="AD208" s="7"/>
      <c r="AF208" s="69"/>
    </row>
    <row r="209" spans="1:32" x14ac:dyDescent="0.3">
      <c r="A209" s="10">
        <v>43306</v>
      </c>
      <c r="B209" s="1" t="s">
        <v>6</v>
      </c>
      <c r="C209" s="4"/>
      <c r="D209" s="4"/>
      <c r="E209" s="4"/>
      <c r="F209" s="5"/>
      <c r="G209" s="5"/>
      <c r="H209" s="120"/>
      <c r="I209" s="12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V209" s="6"/>
      <c r="W209" s="6"/>
      <c r="X209" s="6"/>
      <c r="Z209" s="7"/>
      <c r="AA209" s="7"/>
      <c r="AB209" s="7"/>
      <c r="AC209" s="7"/>
      <c r="AD209" s="7"/>
      <c r="AF209" s="69"/>
    </row>
    <row r="210" spans="1:32" x14ac:dyDescent="0.3">
      <c r="A210" s="10">
        <v>43307</v>
      </c>
      <c r="B210" s="1" t="s">
        <v>7</v>
      </c>
      <c r="C210" s="4"/>
      <c r="D210" s="4"/>
      <c r="E210" s="4"/>
      <c r="F210" s="5"/>
      <c r="G210" s="5"/>
      <c r="H210" s="120"/>
      <c r="I210" s="12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V210" s="6"/>
      <c r="W210" s="6"/>
      <c r="X210" s="6"/>
      <c r="Z210" s="7"/>
      <c r="AA210" s="7"/>
      <c r="AB210" s="7"/>
      <c r="AC210" s="7"/>
      <c r="AD210" s="7"/>
      <c r="AF210" s="69"/>
    </row>
    <row r="211" spans="1:32" x14ac:dyDescent="0.3">
      <c r="A211" s="10">
        <v>43308</v>
      </c>
      <c r="B211" s="1" t="s">
        <v>8</v>
      </c>
      <c r="C211" s="4"/>
      <c r="D211" s="4"/>
      <c r="E211" s="4"/>
      <c r="F211" s="5"/>
      <c r="G211" s="5"/>
      <c r="H211" s="120"/>
      <c r="I211" s="12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V211" s="6"/>
      <c r="W211" s="6"/>
      <c r="X211" s="6"/>
      <c r="Z211" s="7"/>
      <c r="AA211" s="7"/>
      <c r="AB211" s="7"/>
      <c r="AC211" s="7"/>
      <c r="AD211" s="7"/>
      <c r="AF211" s="69"/>
    </row>
    <row r="212" spans="1:32" x14ac:dyDescent="0.3">
      <c r="A212" s="10">
        <v>43309</v>
      </c>
      <c r="B212" s="1" t="s">
        <v>41</v>
      </c>
      <c r="C212" s="4"/>
      <c r="D212" s="4"/>
      <c r="E212" s="4"/>
      <c r="F212" s="5"/>
      <c r="G212" s="5"/>
      <c r="H212" s="120"/>
      <c r="I212" s="12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V212" s="6"/>
      <c r="W212" s="6"/>
      <c r="X212" s="6"/>
      <c r="Z212" s="7"/>
      <c r="AA212" s="7"/>
      <c r="AB212" s="7"/>
      <c r="AC212" s="7"/>
      <c r="AD212" s="7"/>
      <c r="AF212" s="69"/>
    </row>
    <row r="213" spans="1:32" x14ac:dyDescent="0.3">
      <c r="A213" s="10">
        <v>43310</v>
      </c>
      <c r="B213" s="1" t="s">
        <v>42</v>
      </c>
      <c r="C213" s="4"/>
      <c r="D213" s="4"/>
      <c r="E213" s="4"/>
      <c r="F213" s="5"/>
      <c r="G213" s="5"/>
      <c r="H213" s="120"/>
      <c r="I213" s="12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V213" s="6"/>
      <c r="W213" s="6"/>
      <c r="X213" s="6"/>
      <c r="Z213" s="7"/>
      <c r="AA213" s="7"/>
      <c r="AB213" s="7"/>
      <c r="AC213" s="7"/>
      <c r="AD213" s="7"/>
      <c r="AF213" s="69"/>
    </row>
    <row r="214" spans="1:32" x14ac:dyDescent="0.3">
      <c r="A214" s="10">
        <v>43311</v>
      </c>
      <c r="B214" s="1" t="s">
        <v>4</v>
      </c>
      <c r="C214" s="4"/>
      <c r="D214" s="4"/>
      <c r="E214" s="4"/>
      <c r="F214" s="5"/>
      <c r="G214" s="5"/>
      <c r="H214" s="120"/>
      <c r="I214" s="12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V214" s="6"/>
      <c r="W214" s="6"/>
      <c r="X214" s="6"/>
      <c r="Z214" s="7"/>
      <c r="AA214" s="7"/>
      <c r="AB214" s="7"/>
      <c r="AC214" s="7"/>
      <c r="AD214" s="7"/>
      <c r="AF214" s="69"/>
    </row>
    <row r="215" spans="1:32" x14ac:dyDescent="0.3">
      <c r="A215" s="10">
        <v>43312</v>
      </c>
      <c r="B215" s="1" t="s">
        <v>5</v>
      </c>
      <c r="C215" s="4"/>
      <c r="D215" s="4"/>
      <c r="E215" s="4"/>
      <c r="F215" s="5"/>
      <c r="G215" s="5"/>
      <c r="H215" s="120"/>
      <c r="I215" s="12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V215" s="6"/>
      <c r="W215" s="6"/>
      <c r="X215" s="6"/>
      <c r="Z215" s="7"/>
      <c r="AA215" s="7"/>
      <c r="AB215" s="7"/>
      <c r="AC215" s="7"/>
      <c r="AD215" s="7"/>
      <c r="AF215" s="69"/>
    </row>
    <row r="216" spans="1:32" x14ac:dyDescent="0.3">
      <c r="A216" s="10">
        <v>43313</v>
      </c>
      <c r="B216" s="1" t="s">
        <v>6</v>
      </c>
      <c r="C216" s="4"/>
      <c r="D216" s="4"/>
      <c r="E216" s="4"/>
      <c r="F216" s="5"/>
      <c r="G216" s="5"/>
      <c r="H216" s="120"/>
      <c r="I216" s="12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V216" s="6"/>
      <c r="W216" s="6"/>
      <c r="X216" s="6"/>
      <c r="Z216" s="7"/>
      <c r="AA216" s="7"/>
      <c r="AB216" s="7"/>
      <c r="AC216" s="7"/>
      <c r="AD216" s="7"/>
      <c r="AF216" s="69"/>
    </row>
    <row r="217" spans="1:32" x14ac:dyDescent="0.3">
      <c r="A217" s="10">
        <v>43314</v>
      </c>
      <c r="B217" s="1" t="s">
        <v>7</v>
      </c>
      <c r="C217" s="4"/>
      <c r="D217" s="4"/>
      <c r="E217" s="4"/>
      <c r="F217" s="5"/>
      <c r="G217" s="5"/>
      <c r="H217" s="120"/>
      <c r="I217" s="12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V217" s="6"/>
      <c r="W217" s="6"/>
      <c r="X217" s="6"/>
      <c r="Z217" s="7"/>
      <c r="AA217" s="7"/>
      <c r="AB217" s="7"/>
      <c r="AC217" s="7"/>
      <c r="AD217" s="7"/>
      <c r="AF217" s="69"/>
    </row>
    <row r="218" spans="1:32" x14ac:dyDescent="0.3">
      <c r="A218" s="10">
        <v>43315</v>
      </c>
      <c r="B218" s="1" t="s">
        <v>8</v>
      </c>
      <c r="C218" s="4"/>
      <c r="D218" s="4"/>
      <c r="E218" s="4"/>
      <c r="F218" s="5"/>
      <c r="G218" s="5"/>
      <c r="H218" s="120"/>
      <c r="I218" s="12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V218" s="6"/>
      <c r="W218" s="6"/>
      <c r="X218" s="6"/>
      <c r="Z218" s="7"/>
      <c r="AA218" s="7"/>
      <c r="AB218" s="7"/>
      <c r="AC218" s="7"/>
      <c r="AD218" s="7"/>
      <c r="AF218" s="69"/>
    </row>
    <row r="219" spans="1:32" x14ac:dyDescent="0.3">
      <c r="A219" s="10">
        <v>43316</v>
      </c>
      <c r="B219" s="1" t="s">
        <v>41</v>
      </c>
      <c r="C219" s="4"/>
      <c r="D219" s="4"/>
      <c r="E219" s="4"/>
      <c r="F219" s="5"/>
      <c r="G219" s="5"/>
      <c r="H219" s="120"/>
      <c r="I219" s="12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V219" s="6"/>
      <c r="W219" s="6"/>
      <c r="X219" s="6"/>
      <c r="Z219" s="7"/>
      <c r="AA219" s="7"/>
      <c r="AB219" s="7"/>
      <c r="AC219" s="7"/>
      <c r="AD219" s="7"/>
      <c r="AF219" s="69"/>
    </row>
    <row r="220" spans="1:32" x14ac:dyDescent="0.3">
      <c r="A220" s="10">
        <v>43317</v>
      </c>
      <c r="B220" s="1" t="s">
        <v>42</v>
      </c>
      <c r="C220" s="4"/>
      <c r="D220" s="4"/>
      <c r="E220" s="4"/>
      <c r="F220" s="5"/>
      <c r="G220" s="5"/>
      <c r="H220" s="120"/>
      <c r="I220" s="12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V220" s="6"/>
      <c r="W220" s="6"/>
      <c r="X220" s="6"/>
      <c r="Z220" s="7"/>
      <c r="AA220" s="7"/>
      <c r="AB220" s="7"/>
      <c r="AC220" s="7"/>
      <c r="AD220" s="7"/>
      <c r="AF220" s="69"/>
    </row>
    <row r="221" spans="1:32" x14ac:dyDescent="0.3">
      <c r="A221" s="10">
        <v>43318</v>
      </c>
      <c r="B221" s="1" t="s">
        <v>4</v>
      </c>
      <c r="C221" s="4"/>
      <c r="D221" s="4"/>
      <c r="E221" s="4"/>
      <c r="F221" s="5"/>
      <c r="G221" s="5"/>
      <c r="H221" s="120"/>
      <c r="I221" s="12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V221" s="6"/>
      <c r="W221" s="6"/>
      <c r="X221" s="6"/>
      <c r="Z221" s="7"/>
      <c r="AA221" s="7"/>
      <c r="AB221" s="7"/>
      <c r="AC221" s="7"/>
      <c r="AD221" s="7"/>
      <c r="AF221" s="69"/>
    </row>
    <row r="222" spans="1:32" x14ac:dyDescent="0.3">
      <c r="A222" s="10">
        <v>43319</v>
      </c>
      <c r="B222" s="1" t="s">
        <v>5</v>
      </c>
      <c r="C222" s="4"/>
      <c r="D222" s="4"/>
      <c r="E222" s="4"/>
      <c r="F222" s="5"/>
      <c r="G222" s="5"/>
      <c r="H222" s="120"/>
      <c r="I222" s="12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V222" s="6"/>
      <c r="W222" s="6"/>
      <c r="X222" s="6"/>
      <c r="Z222" s="7"/>
      <c r="AA222" s="7"/>
      <c r="AB222" s="7"/>
      <c r="AC222" s="7"/>
      <c r="AD222" s="7"/>
      <c r="AF222" s="69"/>
    </row>
    <row r="223" spans="1:32" x14ac:dyDescent="0.3">
      <c r="A223" s="10">
        <v>43320</v>
      </c>
      <c r="B223" s="1" t="s">
        <v>6</v>
      </c>
      <c r="C223" s="4"/>
      <c r="D223" s="4"/>
      <c r="E223" s="4"/>
      <c r="F223" s="5"/>
      <c r="G223" s="5"/>
      <c r="H223" s="120"/>
      <c r="I223" s="12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V223" s="6"/>
      <c r="W223" s="6"/>
      <c r="X223" s="6"/>
      <c r="Z223" s="7"/>
      <c r="AA223" s="7"/>
      <c r="AB223" s="7"/>
      <c r="AC223" s="7"/>
      <c r="AD223" s="7"/>
      <c r="AF223" s="69"/>
    </row>
    <row r="224" spans="1:32" x14ac:dyDescent="0.3">
      <c r="A224" s="10">
        <v>43321</v>
      </c>
      <c r="B224" s="1" t="s">
        <v>7</v>
      </c>
      <c r="C224" s="4"/>
      <c r="D224" s="4"/>
      <c r="E224" s="4"/>
      <c r="F224" s="5"/>
      <c r="G224" s="5"/>
      <c r="H224" s="120"/>
      <c r="I224" s="12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V224" s="6"/>
      <c r="W224" s="6"/>
      <c r="X224" s="6"/>
      <c r="Z224" s="7"/>
      <c r="AA224" s="7"/>
      <c r="AB224" s="7"/>
      <c r="AC224" s="7"/>
      <c r="AD224" s="7"/>
      <c r="AF224" s="69"/>
    </row>
    <row r="225" spans="1:32" x14ac:dyDescent="0.3">
      <c r="A225" s="10">
        <v>43322</v>
      </c>
      <c r="B225" s="1" t="s">
        <v>8</v>
      </c>
      <c r="C225" s="4"/>
      <c r="D225" s="4"/>
      <c r="E225" s="4"/>
      <c r="F225" s="5"/>
      <c r="G225" s="5"/>
      <c r="H225" s="120"/>
      <c r="I225" s="12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V225" s="6"/>
      <c r="W225" s="6"/>
      <c r="X225" s="6"/>
      <c r="Z225" s="7"/>
      <c r="AA225" s="7"/>
      <c r="AB225" s="7"/>
      <c r="AC225" s="7"/>
      <c r="AD225" s="7"/>
      <c r="AF225" s="69"/>
    </row>
    <row r="226" spans="1:32" x14ac:dyDescent="0.3">
      <c r="A226" s="10">
        <v>43323</v>
      </c>
      <c r="B226" s="1" t="s">
        <v>41</v>
      </c>
      <c r="C226" s="4"/>
      <c r="D226" s="4"/>
      <c r="E226" s="4"/>
      <c r="F226" s="5"/>
      <c r="G226" s="5"/>
      <c r="H226" s="120"/>
      <c r="I226" s="12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V226" s="6"/>
      <c r="W226" s="6"/>
      <c r="X226" s="6"/>
      <c r="Z226" s="7"/>
      <c r="AA226" s="7"/>
      <c r="AB226" s="7"/>
      <c r="AC226" s="7"/>
      <c r="AD226" s="7"/>
      <c r="AF226" s="69"/>
    </row>
    <row r="227" spans="1:32" x14ac:dyDescent="0.3">
      <c r="A227" s="10">
        <v>43324</v>
      </c>
      <c r="B227" s="1" t="s">
        <v>42</v>
      </c>
      <c r="C227" s="4"/>
      <c r="D227" s="4"/>
      <c r="E227" s="4"/>
      <c r="F227" s="5"/>
      <c r="G227" s="5"/>
      <c r="H227" s="120"/>
      <c r="I227" s="12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V227" s="6"/>
      <c r="W227" s="6"/>
      <c r="X227" s="6"/>
      <c r="Z227" s="7"/>
      <c r="AA227" s="7"/>
      <c r="AB227" s="7"/>
      <c r="AC227" s="7"/>
      <c r="AD227" s="7"/>
      <c r="AF227" s="69"/>
    </row>
    <row r="228" spans="1:32" x14ac:dyDescent="0.3">
      <c r="A228" s="10">
        <v>43325</v>
      </c>
      <c r="B228" s="1" t="s">
        <v>4</v>
      </c>
      <c r="C228" s="4"/>
      <c r="D228" s="4"/>
      <c r="E228" s="4"/>
      <c r="F228" s="5"/>
      <c r="G228" s="5"/>
      <c r="H228" s="120"/>
      <c r="I228" s="12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V228" s="6"/>
      <c r="W228" s="6"/>
      <c r="X228" s="6"/>
      <c r="Z228" s="7"/>
      <c r="AA228" s="7"/>
      <c r="AB228" s="7"/>
      <c r="AC228" s="7"/>
      <c r="AD228" s="7"/>
      <c r="AF228" s="69"/>
    </row>
    <row r="229" spans="1:32" x14ac:dyDescent="0.3">
      <c r="A229" s="10">
        <v>43326</v>
      </c>
      <c r="B229" s="1" t="s">
        <v>5</v>
      </c>
      <c r="C229" s="4"/>
      <c r="D229" s="4"/>
      <c r="E229" s="4"/>
      <c r="F229" s="5"/>
      <c r="G229" s="5"/>
      <c r="H229" s="120"/>
      <c r="I229" s="12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V229" s="6"/>
      <c r="W229" s="6"/>
      <c r="X229" s="6"/>
      <c r="Z229" s="7"/>
      <c r="AA229" s="7"/>
      <c r="AB229" s="7"/>
      <c r="AC229" s="7"/>
      <c r="AD229" s="7"/>
      <c r="AF229" s="69"/>
    </row>
    <row r="230" spans="1:32" x14ac:dyDescent="0.3">
      <c r="A230" s="10">
        <v>43327</v>
      </c>
      <c r="B230" s="1" t="s">
        <v>6</v>
      </c>
      <c r="C230" s="4"/>
      <c r="D230" s="4"/>
      <c r="E230" s="4"/>
      <c r="F230" s="5"/>
      <c r="G230" s="5"/>
      <c r="H230" s="120"/>
      <c r="I230" s="12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V230" s="6"/>
      <c r="W230" s="6"/>
      <c r="X230" s="6"/>
      <c r="Z230" s="7"/>
      <c r="AA230" s="7"/>
      <c r="AB230" s="7"/>
      <c r="AC230" s="7"/>
      <c r="AD230" s="7"/>
      <c r="AF230" s="69"/>
    </row>
    <row r="231" spans="1:32" x14ac:dyDescent="0.3">
      <c r="A231" s="10">
        <v>43328</v>
      </c>
      <c r="B231" s="1" t="s">
        <v>7</v>
      </c>
      <c r="C231" s="4"/>
      <c r="D231" s="4"/>
      <c r="E231" s="4"/>
      <c r="F231" s="5"/>
      <c r="G231" s="5"/>
      <c r="H231" s="120"/>
      <c r="I231" s="12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V231" s="6"/>
      <c r="W231" s="6"/>
      <c r="X231" s="6"/>
      <c r="Z231" s="7"/>
      <c r="AA231" s="7"/>
      <c r="AB231" s="7"/>
      <c r="AC231" s="7"/>
      <c r="AD231" s="7"/>
      <c r="AF231" s="69"/>
    </row>
    <row r="232" spans="1:32" x14ac:dyDescent="0.3">
      <c r="A232" s="10">
        <v>43329</v>
      </c>
      <c r="B232" s="1" t="s">
        <v>8</v>
      </c>
      <c r="C232" s="4"/>
      <c r="D232" s="4"/>
      <c r="E232" s="4"/>
      <c r="F232" s="5"/>
      <c r="G232" s="5"/>
      <c r="H232" s="120"/>
      <c r="I232" s="12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V232" s="6"/>
      <c r="W232" s="6"/>
      <c r="X232" s="6"/>
      <c r="Z232" s="7"/>
      <c r="AA232" s="7"/>
      <c r="AB232" s="7"/>
      <c r="AC232" s="7"/>
      <c r="AD232" s="7"/>
      <c r="AF232" s="69"/>
    </row>
    <row r="233" spans="1:32" x14ac:dyDescent="0.3">
      <c r="A233" s="10">
        <v>43330</v>
      </c>
      <c r="B233" s="1" t="s">
        <v>41</v>
      </c>
      <c r="C233" s="4"/>
      <c r="D233" s="4"/>
      <c r="E233" s="4"/>
      <c r="F233" s="5"/>
      <c r="G233" s="5"/>
      <c r="H233" s="120"/>
      <c r="I233" s="12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V233" s="6"/>
      <c r="W233" s="6"/>
      <c r="X233" s="6"/>
      <c r="Z233" s="7"/>
      <c r="AA233" s="7"/>
      <c r="AB233" s="7"/>
      <c r="AC233" s="7"/>
      <c r="AD233" s="7"/>
      <c r="AF233" s="69"/>
    </row>
    <row r="234" spans="1:32" x14ac:dyDescent="0.3">
      <c r="A234" s="10">
        <v>43331</v>
      </c>
      <c r="B234" s="1" t="s">
        <v>42</v>
      </c>
      <c r="C234" s="4"/>
      <c r="D234" s="4"/>
      <c r="E234" s="4"/>
      <c r="F234" s="5"/>
      <c r="G234" s="5"/>
      <c r="H234" s="120"/>
      <c r="I234" s="12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V234" s="6"/>
      <c r="W234" s="6"/>
      <c r="X234" s="6"/>
      <c r="Z234" s="7"/>
      <c r="AA234" s="7"/>
      <c r="AB234" s="7"/>
      <c r="AC234" s="7"/>
      <c r="AD234" s="7"/>
      <c r="AF234" s="69"/>
    </row>
    <row r="235" spans="1:32" x14ac:dyDescent="0.3">
      <c r="A235" s="10">
        <v>43332</v>
      </c>
      <c r="B235" s="1" t="s">
        <v>4</v>
      </c>
      <c r="C235" s="4"/>
      <c r="D235" s="4"/>
      <c r="E235" s="4"/>
      <c r="F235" s="5"/>
      <c r="G235" s="5"/>
      <c r="H235" s="120"/>
      <c r="I235" s="12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V235" s="6"/>
      <c r="W235" s="6"/>
      <c r="X235" s="6"/>
      <c r="Z235" s="7"/>
      <c r="AA235" s="7"/>
      <c r="AB235" s="7"/>
      <c r="AC235" s="7"/>
      <c r="AD235" s="7"/>
      <c r="AF235" s="69"/>
    </row>
    <row r="236" spans="1:32" x14ac:dyDescent="0.3">
      <c r="A236" s="10">
        <v>43333</v>
      </c>
      <c r="B236" s="1" t="s">
        <v>5</v>
      </c>
      <c r="C236" s="4"/>
      <c r="D236" s="4"/>
      <c r="E236" s="4"/>
      <c r="F236" s="5"/>
      <c r="G236" s="5"/>
      <c r="H236" s="120"/>
      <c r="I236" s="12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V236" s="6"/>
      <c r="W236" s="6"/>
      <c r="X236" s="6"/>
      <c r="Z236" s="7"/>
      <c r="AA236" s="7"/>
      <c r="AB236" s="7"/>
      <c r="AC236" s="7"/>
      <c r="AD236" s="7"/>
      <c r="AF236" s="69"/>
    </row>
    <row r="237" spans="1:32" x14ac:dyDescent="0.3">
      <c r="A237" s="10">
        <v>43334</v>
      </c>
      <c r="B237" s="1" t="s">
        <v>6</v>
      </c>
      <c r="C237" s="4"/>
      <c r="D237" s="4"/>
      <c r="E237" s="4"/>
      <c r="F237" s="5"/>
      <c r="G237" s="5"/>
      <c r="H237" s="120"/>
      <c r="I237" s="12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V237" s="6"/>
      <c r="W237" s="6"/>
      <c r="X237" s="6"/>
      <c r="Z237" s="7"/>
      <c r="AA237" s="7"/>
      <c r="AB237" s="7"/>
      <c r="AC237" s="7"/>
      <c r="AD237" s="7"/>
      <c r="AF237" s="69"/>
    </row>
    <row r="238" spans="1:32" x14ac:dyDescent="0.3">
      <c r="A238" s="10">
        <v>43335</v>
      </c>
      <c r="B238" s="1" t="s">
        <v>7</v>
      </c>
      <c r="C238" s="4"/>
      <c r="D238" s="4"/>
      <c r="E238" s="4"/>
      <c r="F238" s="5"/>
      <c r="G238" s="5"/>
      <c r="H238" s="120"/>
      <c r="I238" s="12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V238" s="6"/>
      <c r="W238" s="6"/>
      <c r="X238" s="6"/>
      <c r="Z238" s="7"/>
      <c r="AA238" s="7"/>
      <c r="AB238" s="7"/>
      <c r="AC238" s="7"/>
      <c r="AD238" s="7"/>
      <c r="AF238" s="69"/>
    </row>
    <row r="239" spans="1:32" x14ac:dyDescent="0.3">
      <c r="A239" s="10">
        <v>43336</v>
      </c>
      <c r="B239" s="1" t="s">
        <v>8</v>
      </c>
      <c r="C239" s="4"/>
      <c r="D239" s="4"/>
      <c r="E239" s="4"/>
      <c r="F239" s="5"/>
      <c r="G239" s="5"/>
      <c r="H239" s="120"/>
      <c r="I239" s="12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V239" s="6"/>
      <c r="W239" s="6"/>
      <c r="X239" s="6"/>
      <c r="Z239" s="7"/>
      <c r="AA239" s="7"/>
      <c r="AB239" s="7"/>
      <c r="AC239" s="7"/>
      <c r="AD239" s="7"/>
      <c r="AF239" s="69"/>
    </row>
    <row r="240" spans="1:32" x14ac:dyDescent="0.3">
      <c r="A240" s="10">
        <v>43337</v>
      </c>
      <c r="B240" s="1" t="s">
        <v>41</v>
      </c>
      <c r="C240" s="4"/>
      <c r="D240" s="4"/>
      <c r="E240" s="4"/>
      <c r="F240" s="5"/>
      <c r="G240" s="5"/>
      <c r="H240" s="120"/>
      <c r="I240" s="12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V240" s="6"/>
      <c r="W240" s="6"/>
      <c r="X240" s="6"/>
      <c r="Z240" s="7"/>
      <c r="AA240" s="7"/>
      <c r="AB240" s="7"/>
      <c r="AC240" s="7"/>
      <c r="AD240" s="7"/>
      <c r="AF240" s="69"/>
    </row>
    <row r="241" spans="1:32" x14ac:dyDescent="0.3">
      <c r="A241" s="10">
        <v>43338</v>
      </c>
      <c r="B241" s="1" t="s">
        <v>42</v>
      </c>
      <c r="C241" s="4"/>
      <c r="D241" s="4"/>
      <c r="E241" s="4"/>
      <c r="F241" s="5"/>
      <c r="G241" s="5"/>
      <c r="H241" s="120"/>
      <c r="I241" s="12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V241" s="6"/>
      <c r="W241" s="6"/>
      <c r="X241" s="6"/>
      <c r="Z241" s="7"/>
      <c r="AA241" s="7"/>
      <c r="AB241" s="7"/>
      <c r="AC241" s="7"/>
      <c r="AD241" s="7"/>
      <c r="AF241" s="69"/>
    </row>
    <row r="242" spans="1:32" x14ac:dyDescent="0.3">
      <c r="A242" s="10">
        <v>43339</v>
      </c>
      <c r="B242" s="1" t="s">
        <v>4</v>
      </c>
      <c r="C242" s="4"/>
      <c r="D242" s="4"/>
      <c r="E242" s="4"/>
      <c r="F242" s="5"/>
      <c r="G242" s="5"/>
      <c r="H242" s="120"/>
      <c r="I242" s="12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V242" s="6"/>
      <c r="W242" s="6"/>
      <c r="X242" s="6"/>
      <c r="Z242" s="7"/>
      <c r="AA242" s="7"/>
      <c r="AB242" s="7"/>
      <c r="AC242" s="7"/>
      <c r="AD242" s="7"/>
      <c r="AF242" s="69"/>
    </row>
    <row r="243" spans="1:32" x14ac:dyDescent="0.3">
      <c r="A243" s="10">
        <v>43340</v>
      </c>
      <c r="B243" s="1" t="s">
        <v>5</v>
      </c>
      <c r="C243" s="4"/>
      <c r="D243" s="4"/>
      <c r="E243" s="4"/>
      <c r="F243" s="5"/>
      <c r="G243" s="5"/>
      <c r="H243" s="120"/>
      <c r="I243" s="12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V243" s="6"/>
      <c r="W243" s="6"/>
      <c r="X243" s="6"/>
      <c r="Z243" s="7"/>
      <c r="AA243" s="7"/>
      <c r="AB243" s="7"/>
      <c r="AC243" s="7"/>
      <c r="AD243" s="7"/>
      <c r="AF243" s="69"/>
    </row>
    <row r="244" spans="1:32" x14ac:dyDescent="0.3">
      <c r="A244" s="10">
        <v>43341</v>
      </c>
      <c r="B244" s="1" t="s">
        <v>6</v>
      </c>
      <c r="C244" s="4"/>
      <c r="D244" s="4"/>
      <c r="E244" s="4"/>
      <c r="F244" s="5"/>
      <c r="G244" s="5"/>
      <c r="H244" s="120"/>
      <c r="I244" s="12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V244" s="6"/>
      <c r="W244" s="6"/>
      <c r="X244" s="6"/>
      <c r="Z244" s="7"/>
      <c r="AA244" s="7"/>
      <c r="AB244" s="7"/>
      <c r="AC244" s="7"/>
      <c r="AD244" s="7"/>
      <c r="AF244" s="69"/>
    </row>
    <row r="245" spans="1:32" x14ac:dyDescent="0.3">
      <c r="A245" s="10">
        <v>43342</v>
      </c>
      <c r="B245" s="1" t="s">
        <v>7</v>
      </c>
      <c r="C245" s="4"/>
      <c r="D245" s="4"/>
      <c r="E245" s="4"/>
      <c r="F245" s="5"/>
      <c r="G245" s="5"/>
      <c r="H245" s="120"/>
      <c r="I245" s="12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V245" s="6"/>
      <c r="W245" s="6"/>
      <c r="X245" s="6"/>
      <c r="Z245" s="7"/>
      <c r="AA245" s="7"/>
      <c r="AB245" s="7"/>
      <c r="AC245" s="7"/>
      <c r="AD245" s="7"/>
      <c r="AF245" s="69"/>
    </row>
    <row r="246" spans="1:32" x14ac:dyDescent="0.3">
      <c r="A246" s="10">
        <v>43343</v>
      </c>
      <c r="B246" s="1" t="s">
        <v>8</v>
      </c>
      <c r="C246" s="4"/>
      <c r="D246" s="4"/>
      <c r="E246" s="4"/>
      <c r="F246" s="5"/>
      <c r="G246" s="5"/>
      <c r="H246" s="120"/>
      <c r="I246" s="12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V246" s="6"/>
      <c r="W246" s="6"/>
      <c r="X246" s="6"/>
      <c r="Z246" s="7"/>
      <c r="AA246" s="7"/>
      <c r="AB246" s="7"/>
      <c r="AC246" s="7"/>
      <c r="AD246" s="7"/>
      <c r="AF246" s="69"/>
    </row>
    <row r="247" spans="1:32" x14ac:dyDescent="0.3">
      <c r="A247" s="10">
        <v>43344</v>
      </c>
      <c r="B247" s="1" t="s">
        <v>41</v>
      </c>
      <c r="C247" s="4"/>
      <c r="D247" s="4"/>
      <c r="E247" s="4"/>
      <c r="F247" s="5"/>
      <c r="G247" s="5"/>
      <c r="H247" s="120"/>
      <c r="I247" s="12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6"/>
      <c r="W247" s="6"/>
      <c r="X247" s="6"/>
      <c r="Z247" s="7"/>
      <c r="AA247" s="7"/>
      <c r="AB247" s="7"/>
      <c r="AC247" s="7"/>
      <c r="AD247" s="7"/>
      <c r="AF247" s="69"/>
    </row>
    <row r="248" spans="1:32" x14ac:dyDescent="0.3">
      <c r="A248" s="10">
        <v>43345</v>
      </c>
      <c r="B248" s="1" t="s">
        <v>42</v>
      </c>
      <c r="C248" s="4"/>
      <c r="D248" s="4"/>
      <c r="E248" s="4"/>
      <c r="F248" s="5"/>
      <c r="G248" s="5"/>
      <c r="H248" s="120"/>
      <c r="I248" s="12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V248" s="6"/>
      <c r="W248" s="6"/>
      <c r="X248" s="6"/>
      <c r="Z248" s="7"/>
      <c r="AA248" s="7"/>
      <c r="AB248" s="7"/>
      <c r="AC248" s="7"/>
      <c r="AD248" s="7"/>
      <c r="AF248" s="69"/>
    </row>
    <row r="249" spans="1:32" x14ac:dyDescent="0.3">
      <c r="A249" s="10">
        <v>43346</v>
      </c>
      <c r="B249" s="1" t="s">
        <v>4</v>
      </c>
      <c r="C249" s="4"/>
      <c r="D249" s="4"/>
      <c r="E249" s="4"/>
      <c r="F249" s="5"/>
      <c r="G249" s="5"/>
      <c r="H249" s="120"/>
      <c r="I249" s="12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V249" s="6"/>
      <c r="W249" s="6"/>
      <c r="X249" s="6"/>
      <c r="Z249" s="7"/>
      <c r="AA249" s="7"/>
      <c r="AB249" s="7"/>
      <c r="AC249" s="7"/>
      <c r="AD249" s="7"/>
      <c r="AF249" s="69"/>
    </row>
    <row r="250" spans="1:32" x14ac:dyDescent="0.3">
      <c r="A250" s="10">
        <v>43347</v>
      </c>
      <c r="B250" s="1" t="s">
        <v>5</v>
      </c>
      <c r="C250" s="4"/>
      <c r="D250" s="4"/>
      <c r="E250" s="4"/>
      <c r="F250" s="5"/>
      <c r="G250" s="5"/>
      <c r="H250" s="120"/>
      <c r="I250" s="12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V250" s="6"/>
      <c r="W250" s="6"/>
      <c r="X250" s="6"/>
      <c r="Z250" s="7"/>
      <c r="AA250" s="7"/>
      <c r="AB250" s="7"/>
      <c r="AC250" s="7"/>
      <c r="AD250" s="7"/>
      <c r="AF250" s="69"/>
    </row>
    <row r="251" spans="1:32" x14ac:dyDescent="0.3">
      <c r="A251" s="10">
        <v>43348</v>
      </c>
      <c r="B251" s="1" t="s">
        <v>6</v>
      </c>
      <c r="C251" s="4"/>
      <c r="D251" s="4"/>
      <c r="E251" s="4"/>
      <c r="F251" s="5"/>
      <c r="G251" s="5"/>
      <c r="H251" s="120"/>
      <c r="I251" s="12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V251" s="6"/>
      <c r="W251" s="6"/>
      <c r="X251" s="6"/>
      <c r="Z251" s="7"/>
      <c r="AA251" s="7"/>
      <c r="AB251" s="7"/>
      <c r="AC251" s="7"/>
      <c r="AD251" s="7"/>
      <c r="AF251" s="69"/>
    </row>
    <row r="252" spans="1:32" x14ac:dyDescent="0.3">
      <c r="A252" s="10">
        <v>43349</v>
      </c>
      <c r="B252" s="1" t="s">
        <v>7</v>
      </c>
      <c r="C252" s="4"/>
      <c r="D252" s="4"/>
      <c r="E252" s="4"/>
      <c r="F252" s="5"/>
      <c r="G252" s="5"/>
      <c r="H252" s="120"/>
      <c r="I252" s="12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V252" s="6"/>
      <c r="W252" s="6"/>
      <c r="X252" s="6"/>
      <c r="Z252" s="7"/>
      <c r="AA252" s="7"/>
      <c r="AB252" s="7"/>
      <c r="AC252" s="7"/>
      <c r="AD252" s="7"/>
      <c r="AF252" s="69"/>
    </row>
    <row r="253" spans="1:32" x14ac:dyDescent="0.3">
      <c r="A253" s="10">
        <v>43350</v>
      </c>
      <c r="B253" s="1" t="s">
        <v>8</v>
      </c>
      <c r="C253" s="4"/>
      <c r="D253" s="4"/>
      <c r="E253" s="4"/>
      <c r="F253" s="5"/>
      <c r="G253" s="5"/>
      <c r="H253" s="120"/>
      <c r="I253" s="12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V253" s="6"/>
      <c r="W253" s="6"/>
      <c r="X253" s="6"/>
      <c r="Z253" s="7"/>
      <c r="AA253" s="7"/>
      <c r="AB253" s="7"/>
      <c r="AC253" s="7"/>
      <c r="AD253" s="7"/>
      <c r="AF253" s="69"/>
    </row>
    <row r="254" spans="1:32" x14ac:dyDescent="0.3">
      <c r="A254" s="10">
        <v>43351</v>
      </c>
      <c r="B254" s="1" t="s">
        <v>41</v>
      </c>
      <c r="C254" s="4"/>
      <c r="D254" s="4"/>
      <c r="E254" s="4"/>
      <c r="F254" s="5"/>
      <c r="G254" s="5"/>
      <c r="H254" s="120"/>
      <c r="I254" s="12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V254" s="6"/>
      <c r="W254" s="6"/>
      <c r="X254" s="6"/>
      <c r="Z254" s="7"/>
      <c r="AA254" s="7"/>
      <c r="AB254" s="7"/>
      <c r="AC254" s="7"/>
      <c r="AD254" s="7"/>
      <c r="AF254" s="69"/>
    </row>
    <row r="255" spans="1:32" x14ac:dyDescent="0.3">
      <c r="A255" s="10">
        <v>43352</v>
      </c>
      <c r="B255" s="1" t="s">
        <v>42</v>
      </c>
      <c r="C255" s="4"/>
      <c r="D255" s="4"/>
      <c r="E255" s="4"/>
      <c r="F255" s="5"/>
      <c r="G255" s="5"/>
      <c r="H255" s="120"/>
      <c r="I255" s="12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V255" s="6"/>
      <c r="W255" s="6"/>
      <c r="X255" s="6"/>
      <c r="Z255" s="7"/>
      <c r="AA255" s="7"/>
      <c r="AB255" s="7"/>
      <c r="AC255" s="7"/>
      <c r="AD255" s="7"/>
      <c r="AF255" s="69"/>
    </row>
    <row r="256" spans="1:32" x14ac:dyDescent="0.3">
      <c r="A256" s="10">
        <v>43353</v>
      </c>
      <c r="B256" s="1" t="s">
        <v>4</v>
      </c>
      <c r="C256" s="4"/>
      <c r="D256" s="4"/>
      <c r="E256" s="4"/>
      <c r="F256" s="5"/>
      <c r="G256" s="5"/>
      <c r="H256" s="120"/>
      <c r="I256" s="12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V256" s="6"/>
      <c r="W256" s="6"/>
      <c r="X256" s="6"/>
      <c r="Z256" s="7"/>
      <c r="AA256" s="7"/>
      <c r="AB256" s="7"/>
      <c r="AC256" s="7"/>
      <c r="AD256" s="7"/>
      <c r="AF256" s="69"/>
    </row>
    <row r="257" spans="1:32" x14ac:dyDescent="0.3">
      <c r="A257" s="10">
        <v>43354</v>
      </c>
      <c r="B257" s="1" t="s">
        <v>5</v>
      </c>
      <c r="C257" s="4"/>
      <c r="D257" s="4"/>
      <c r="E257" s="4"/>
      <c r="F257" s="5"/>
      <c r="G257" s="5"/>
      <c r="H257" s="120"/>
      <c r="I257" s="12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V257" s="6"/>
      <c r="W257" s="6"/>
      <c r="X257" s="6"/>
      <c r="Z257" s="7"/>
      <c r="AA257" s="7"/>
      <c r="AB257" s="7"/>
      <c r="AC257" s="7"/>
      <c r="AD257" s="7"/>
      <c r="AF257" s="69"/>
    </row>
    <row r="258" spans="1:32" x14ac:dyDescent="0.3">
      <c r="A258" s="10">
        <v>43355</v>
      </c>
      <c r="B258" s="1" t="s">
        <v>6</v>
      </c>
      <c r="C258" s="4"/>
      <c r="D258" s="4"/>
      <c r="E258" s="4"/>
      <c r="F258" s="5"/>
      <c r="G258" s="5"/>
      <c r="H258" s="120"/>
      <c r="I258" s="12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V258" s="6"/>
      <c r="W258" s="6"/>
      <c r="X258" s="6"/>
      <c r="Z258" s="7"/>
      <c r="AA258" s="7"/>
      <c r="AB258" s="7"/>
      <c r="AC258" s="7"/>
      <c r="AD258" s="7"/>
      <c r="AF258" s="69"/>
    </row>
    <row r="259" spans="1:32" x14ac:dyDescent="0.3">
      <c r="A259" s="10">
        <v>43356</v>
      </c>
      <c r="B259" s="1" t="s">
        <v>7</v>
      </c>
      <c r="C259" s="4"/>
      <c r="D259" s="4"/>
      <c r="E259" s="4"/>
      <c r="F259" s="5"/>
      <c r="G259" s="5"/>
      <c r="H259" s="120"/>
      <c r="I259" s="12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V259" s="6"/>
      <c r="W259" s="6"/>
      <c r="X259" s="6"/>
      <c r="Z259" s="7"/>
      <c r="AA259" s="7"/>
      <c r="AB259" s="7"/>
      <c r="AC259" s="7"/>
      <c r="AD259" s="7"/>
      <c r="AF259" s="69"/>
    </row>
    <row r="260" spans="1:32" x14ac:dyDescent="0.3">
      <c r="A260" s="10">
        <v>43357</v>
      </c>
      <c r="B260" s="1" t="s">
        <v>8</v>
      </c>
      <c r="C260" s="4"/>
      <c r="D260" s="4"/>
      <c r="E260" s="4"/>
      <c r="F260" s="5"/>
      <c r="G260" s="5"/>
      <c r="H260" s="120"/>
      <c r="I260" s="12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V260" s="6"/>
      <c r="W260" s="6"/>
      <c r="X260" s="6"/>
      <c r="Z260" s="7"/>
      <c r="AA260" s="7"/>
      <c r="AB260" s="7"/>
      <c r="AC260" s="7"/>
      <c r="AD260" s="7"/>
      <c r="AF260" s="69"/>
    </row>
    <row r="261" spans="1:32" x14ac:dyDescent="0.3">
      <c r="A261" s="10">
        <v>43358</v>
      </c>
      <c r="B261" s="1" t="s">
        <v>41</v>
      </c>
      <c r="C261" s="4"/>
      <c r="D261" s="4"/>
      <c r="E261" s="4"/>
      <c r="F261" s="5"/>
      <c r="G261" s="5"/>
      <c r="H261" s="120"/>
      <c r="I261" s="12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V261" s="6"/>
      <c r="W261" s="6"/>
      <c r="X261" s="6"/>
      <c r="Z261" s="7"/>
      <c r="AA261" s="7"/>
      <c r="AB261" s="7"/>
      <c r="AC261" s="7"/>
      <c r="AD261" s="7"/>
      <c r="AF261" s="69"/>
    </row>
    <row r="262" spans="1:32" x14ac:dyDescent="0.3">
      <c r="A262" s="10">
        <v>43359</v>
      </c>
      <c r="B262" s="1" t="s">
        <v>42</v>
      </c>
      <c r="C262" s="4"/>
      <c r="D262" s="4"/>
      <c r="E262" s="4"/>
      <c r="F262" s="5"/>
      <c r="G262" s="5"/>
      <c r="H262" s="120"/>
      <c r="I262" s="12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V262" s="6"/>
      <c r="W262" s="6"/>
      <c r="X262" s="6"/>
      <c r="Z262" s="7"/>
      <c r="AA262" s="7"/>
      <c r="AB262" s="7"/>
      <c r="AC262" s="7"/>
      <c r="AD262" s="7"/>
      <c r="AF262" s="69"/>
    </row>
    <row r="263" spans="1:32" x14ac:dyDescent="0.3">
      <c r="A263" s="10">
        <v>43360</v>
      </c>
      <c r="B263" s="1" t="s">
        <v>4</v>
      </c>
      <c r="C263" s="4"/>
      <c r="D263" s="4"/>
      <c r="E263" s="4"/>
      <c r="F263" s="5"/>
      <c r="G263" s="5"/>
      <c r="H263" s="120"/>
      <c r="I263" s="12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6"/>
      <c r="W263" s="6"/>
      <c r="X263" s="6"/>
      <c r="Z263" s="7"/>
      <c r="AA263" s="7"/>
      <c r="AB263" s="7"/>
      <c r="AC263" s="7"/>
      <c r="AD263" s="7"/>
      <c r="AF263" s="69"/>
    </row>
    <row r="264" spans="1:32" x14ac:dyDescent="0.3">
      <c r="A264" s="10">
        <v>43361</v>
      </c>
      <c r="B264" s="1" t="s">
        <v>5</v>
      </c>
    </row>
    <row r="265" spans="1:32" x14ac:dyDescent="0.3">
      <c r="A265" s="10">
        <v>43362</v>
      </c>
      <c r="B265" s="1" t="s">
        <v>6</v>
      </c>
    </row>
    <row r="266" spans="1:32" x14ac:dyDescent="0.3">
      <c r="A266" s="10">
        <v>43363</v>
      </c>
      <c r="B266" s="1" t="s">
        <v>7</v>
      </c>
    </row>
    <row r="267" spans="1:32" x14ac:dyDescent="0.3">
      <c r="A267" s="10">
        <v>43364</v>
      </c>
      <c r="B267" s="1" t="s">
        <v>8</v>
      </c>
    </row>
    <row r="268" spans="1:32" x14ac:dyDescent="0.3">
      <c r="A268" s="10">
        <v>43365</v>
      </c>
      <c r="B268" s="1" t="s">
        <v>41</v>
      </c>
    </row>
    <row r="269" spans="1:32" x14ac:dyDescent="0.3">
      <c r="A269" s="10">
        <v>43366</v>
      </c>
      <c r="B269" s="1" t="s">
        <v>42</v>
      </c>
    </row>
    <row r="270" spans="1:32" x14ac:dyDescent="0.3">
      <c r="A270" s="10">
        <v>43367</v>
      </c>
      <c r="B270" s="1" t="s">
        <v>4</v>
      </c>
    </row>
    <row r="271" spans="1:32" x14ac:dyDescent="0.3">
      <c r="A271" s="10">
        <v>43368</v>
      </c>
      <c r="B271" s="1" t="s">
        <v>5</v>
      </c>
    </row>
    <row r="272" spans="1:32" x14ac:dyDescent="0.3">
      <c r="A272" s="10">
        <v>43369</v>
      </c>
      <c r="B272" s="1" t="s">
        <v>6</v>
      </c>
    </row>
    <row r="273" spans="1:2" x14ac:dyDescent="0.3">
      <c r="A273" s="10">
        <v>43370</v>
      </c>
      <c r="B273" s="1" t="s">
        <v>7</v>
      </c>
    </row>
    <row r="274" spans="1:2" x14ac:dyDescent="0.3">
      <c r="A274" s="10">
        <v>43371</v>
      </c>
      <c r="B274" s="1" t="s">
        <v>8</v>
      </c>
    </row>
    <row r="275" spans="1:2" x14ac:dyDescent="0.3">
      <c r="A275" s="10">
        <v>43372</v>
      </c>
      <c r="B275" s="1" t="s">
        <v>41</v>
      </c>
    </row>
    <row r="276" spans="1:2" x14ac:dyDescent="0.3">
      <c r="A276" s="10">
        <v>43373</v>
      </c>
      <c r="B276" s="1" t="s">
        <v>42</v>
      </c>
    </row>
    <row r="277" spans="1:2" x14ac:dyDescent="0.3">
      <c r="A277" s="10">
        <v>43374</v>
      </c>
      <c r="B277" s="1" t="s">
        <v>4</v>
      </c>
    </row>
    <row r="278" spans="1:2" x14ac:dyDescent="0.3">
      <c r="A278" s="10">
        <v>43375</v>
      </c>
      <c r="B278" s="1" t="s">
        <v>5</v>
      </c>
    </row>
    <row r="279" spans="1:2" x14ac:dyDescent="0.3">
      <c r="A279" s="10">
        <v>43376</v>
      </c>
      <c r="B279" s="1" t="s">
        <v>6</v>
      </c>
    </row>
    <row r="280" spans="1:2" x14ac:dyDescent="0.3">
      <c r="A280" s="10">
        <v>43377</v>
      </c>
      <c r="B280" s="1" t="s">
        <v>7</v>
      </c>
    </row>
    <row r="281" spans="1:2" x14ac:dyDescent="0.3">
      <c r="A281" s="10">
        <v>43378</v>
      </c>
      <c r="B281" s="1" t="s">
        <v>8</v>
      </c>
    </row>
    <row r="282" spans="1:2" x14ac:dyDescent="0.3">
      <c r="A282" s="10">
        <v>43379</v>
      </c>
      <c r="B282" s="1" t="s">
        <v>41</v>
      </c>
    </row>
    <row r="283" spans="1:2" x14ac:dyDescent="0.3">
      <c r="A283" s="10">
        <v>43380</v>
      </c>
      <c r="B283" s="1" t="s">
        <v>42</v>
      </c>
    </row>
    <row r="284" spans="1:2" x14ac:dyDescent="0.3">
      <c r="A284" s="10">
        <v>43381</v>
      </c>
      <c r="B284" s="1" t="s">
        <v>4</v>
      </c>
    </row>
    <row r="285" spans="1:2" x14ac:dyDescent="0.3">
      <c r="A285" s="10">
        <v>43382</v>
      </c>
      <c r="B285" s="1" t="s">
        <v>5</v>
      </c>
    </row>
    <row r="286" spans="1:2" x14ac:dyDescent="0.3">
      <c r="A286" s="10">
        <v>43383</v>
      </c>
      <c r="B286" s="1" t="s">
        <v>6</v>
      </c>
    </row>
    <row r="287" spans="1:2" x14ac:dyDescent="0.3">
      <c r="A287" s="10">
        <v>43384</v>
      </c>
      <c r="B287" s="1" t="s">
        <v>7</v>
      </c>
    </row>
    <row r="288" spans="1:2" x14ac:dyDescent="0.3">
      <c r="A288" s="10">
        <v>43385</v>
      </c>
      <c r="B288" s="1" t="s">
        <v>8</v>
      </c>
    </row>
    <row r="289" spans="1:2" x14ac:dyDescent="0.3">
      <c r="A289" s="10">
        <v>43386</v>
      </c>
      <c r="B289" s="1" t="s">
        <v>41</v>
      </c>
    </row>
    <row r="290" spans="1:2" x14ac:dyDescent="0.3">
      <c r="A290" s="10">
        <v>43387</v>
      </c>
      <c r="B290" s="1" t="s">
        <v>42</v>
      </c>
    </row>
    <row r="291" spans="1:2" x14ac:dyDescent="0.3">
      <c r="A291" s="10">
        <v>43388</v>
      </c>
      <c r="B291" s="1" t="s">
        <v>4</v>
      </c>
    </row>
    <row r="292" spans="1:2" x14ac:dyDescent="0.3">
      <c r="A292" s="10">
        <v>43389</v>
      </c>
      <c r="B292" s="1" t="s">
        <v>5</v>
      </c>
    </row>
    <row r="293" spans="1:2" x14ac:dyDescent="0.3">
      <c r="A293" s="10">
        <v>43390</v>
      </c>
      <c r="B293" s="1" t="s">
        <v>6</v>
      </c>
    </row>
    <row r="294" spans="1:2" x14ac:dyDescent="0.3">
      <c r="A294" s="10">
        <v>43391</v>
      </c>
      <c r="B294" s="1" t="s">
        <v>7</v>
      </c>
    </row>
    <row r="295" spans="1:2" x14ac:dyDescent="0.3">
      <c r="A295" s="10">
        <v>43392</v>
      </c>
      <c r="B295" s="1" t="s">
        <v>8</v>
      </c>
    </row>
    <row r="296" spans="1:2" x14ac:dyDescent="0.3">
      <c r="A296" s="10">
        <v>43393</v>
      </c>
      <c r="B296" s="1" t="s">
        <v>41</v>
      </c>
    </row>
    <row r="297" spans="1:2" x14ac:dyDescent="0.3">
      <c r="A297" s="10">
        <v>43394</v>
      </c>
      <c r="B297" s="1" t="s">
        <v>42</v>
      </c>
    </row>
    <row r="298" spans="1:2" x14ac:dyDescent="0.3">
      <c r="A298" s="10">
        <v>43395</v>
      </c>
      <c r="B298" s="1" t="s">
        <v>4</v>
      </c>
    </row>
    <row r="299" spans="1:2" x14ac:dyDescent="0.3">
      <c r="A299" s="10">
        <v>43396</v>
      </c>
      <c r="B299" s="1" t="s">
        <v>5</v>
      </c>
    </row>
    <row r="300" spans="1:2" x14ac:dyDescent="0.3">
      <c r="A300" s="10">
        <v>43397</v>
      </c>
      <c r="B300" s="1" t="s">
        <v>6</v>
      </c>
    </row>
    <row r="301" spans="1:2" x14ac:dyDescent="0.3">
      <c r="A301" s="10">
        <v>43398</v>
      </c>
      <c r="B301" s="1" t="s">
        <v>7</v>
      </c>
    </row>
    <row r="302" spans="1:2" x14ac:dyDescent="0.3">
      <c r="A302" s="10">
        <v>43399</v>
      </c>
      <c r="B302" s="1" t="s">
        <v>8</v>
      </c>
    </row>
    <row r="303" spans="1:2" x14ac:dyDescent="0.3">
      <c r="A303" s="10">
        <v>43400</v>
      </c>
      <c r="B303" s="1" t="s">
        <v>41</v>
      </c>
    </row>
    <row r="304" spans="1:2" x14ac:dyDescent="0.3">
      <c r="A304" s="10">
        <v>43401</v>
      </c>
      <c r="B304" s="1" t="s">
        <v>42</v>
      </c>
    </row>
    <row r="305" spans="1:2" x14ac:dyDescent="0.3">
      <c r="A305" s="10">
        <v>43402</v>
      </c>
      <c r="B305" s="1" t="s">
        <v>4</v>
      </c>
    </row>
    <row r="306" spans="1:2" x14ac:dyDescent="0.3">
      <c r="A306" s="10">
        <v>43403</v>
      </c>
      <c r="B306" s="1" t="s">
        <v>5</v>
      </c>
    </row>
    <row r="307" spans="1:2" x14ac:dyDescent="0.3">
      <c r="A307" s="10">
        <v>43404</v>
      </c>
      <c r="B307" s="1" t="s">
        <v>6</v>
      </c>
    </row>
    <row r="308" spans="1:2" x14ac:dyDescent="0.3">
      <c r="A308" s="10">
        <v>43405</v>
      </c>
      <c r="B308" s="1" t="s">
        <v>7</v>
      </c>
    </row>
    <row r="309" spans="1:2" x14ac:dyDescent="0.3">
      <c r="A309" s="10">
        <v>43406</v>
      </c>
      <c r="B309" s="1" t="s">
        <v>8</v>
      </c>
    </row>
    <row r="310" spans="1:2" x14ac:dyDescent="0.3">
      <c r="A310" s="10">
        <v>43407</v>
      </c>
      <c r="B310" s="1" t="s">
        <v>41</v>
      </c>
    </row>
    <row r="311" spans="1:2" x14ac:dyDescent="0.3">
      <c r="A311" s="10">
        <v>43408</v>
      </c>
      <c r="B311" s="1" t="s">
        <v>42</v>
      </c>
    </row>
    <row r="312" spans="1:2" x14ac:dyDescent="0.3">
      <c r="A312" s="10">
        <v>43409</v>
      </c>
      <c r="B312" s="1" t="s">
        <v>4</v>
      </c>
    </row>
    <row r="313" spans="1:2" x14ac:dyDescent="0.3">
      <c r="A313" s="10">
        <v>43410</v>
      </c>
      <c r="B313" s="1" t="s">
        <v>5</v>
      </c>
    </row>
    <row r="314" spans="1:2" x14ac:dyDescent="0.3">
      <c r="A314" s="10">
        <v>43411</v>
      </c>
      <c r="B314" s="1" t="s">
        <v>6</v>
      </c>
    </row>
    <row r="315" spans="1:2" x14ac:dyDescent="0.3">
      <c r="A315" s="10">
        <v>43412</v>
      </c>
      <c r="B315" s="1" t="s">
        <v>7</v>
      </c>
    </row>
    <row r="316" spans="1:2" x14ac:dyDescent="0.3">
      <c r="A316" s="10">
        <v>43413</v>
      </c>
      <c r="B316" s="1" t="s">
        <v>8</v>
      </c>
    </row>
    <row r="317" spans="1:2" x14ac:dyDescent="0.3">
      <c r="A317" s="10">
        <v>43414</v>
      </c>
      <c r="B317" s="1" t="s">
        <v>41</v>
      </c>
    </row>
    <row r="318" spans="1:2" x14ac:dyDescent="0.3">
      <c r="A318" s="10">
        <v>43415</v>
      </c>
      <c r="B318" s="1" t="s">
        <v>42</v>
      </c>
    </row>
    <row r="319" spans="1:2" x14ac:dyDescent="0.3">
      <c r="A319" s="10">
        <v>43416</v>
      </c>
      <c r="B319" s="1" t="s">
        <v>4</v>
      </c>
    </row>
    <row r="320" spans="1:2" x14ac:dyDescent="0.3">
      <c r="A320" s="10">
        <v>43417</v>
      </c>
      <c r="B320" s="1" t="s">
        <v>5</v>
      </c>
    </row>
    <row r="321" spans="1:2" x14ac:dyDescent="0.3">
      <c r="A321" s="10">
        <v>43418</v>
      </c>
      <c r="B321" s="1" t="s">
        <v>6</v>
      </c>
    </row>
    <row r="322" spans="1:2" x14ac:dyDescent="0.3">
      <c r="A322" s="10">
        <v>43419</v>
      </c>
      <c r="B322" s="1" t="s">
        <v>7</v>
      </c>
    </row>
    <row r="323" spans="1:2" x14ac:dyDescent="0.3">
      <c r="A323" s="10">
        <v>43420</v>
      </c>
      <c r="B323" s="1" t="s">
        <v>8</v>
      </c>
    </row>
    <row r="324" spans="1:2" x14ac:dyDescent="0.3">
      <c r="A324" s="10">
        <v>43421</v>
      </c>
      <c r="B324" s="1" t="s">
        <v>41</v>
      </c>
    </row>
    <row r="325" spans="1:2" x14ac:dyDescent="0.3">
      <c r="A325" s="10">
        <v>43422</v>
      </c>
      <c r="B325" s="1" t="s">
        <v>42</v>
      </c>
    </row>
    <row r="326" spans="1:2" x14ac:dyDescent="0.3">
      <c r="A326" s="10">
        <v>43423</v>
      </c>
      <c r="B326" s="1" t="s">
        <v>4</v>
      </c>
    </row>
    <row r="327" spans="1:2" x14ac:dyDescent="0.3">
      <c r="A327" s="10">
        <v>43424</v>
      </c>
      <c r="B327" s="1" t="s">
        <v>5</v>
      </c>
    </row>
    <row r="328" spans="1:2" x14ac:dyDescent="0.3">
      <c r="A328" s="10">
        <v>43425</v>
      </c>
      <c r="B328" s="1" t="s">
        <v>6</v>
      </c>
    </row>
    <row r="329" spans="1:2" x14ac:dyDescent="0.3">
      <c r="A329" s="10">
        <v>43426</v>
      </c>
      <c r="B329" s="1" t="s">
        <v>7</v>
      </c>
    </row>
    <row r="330" spans="1:2" x14ac:dyDescent="0.3">
      <c r="A330" s="10">
        <v>43427</v>
      </c>
      <c r="B330" s="1" t="s">
        <v>8</v>
      </c>
    </row>
    <row r="331" spans="1:2" x14ac:dyDescent="0.3">
      <c r="A331" s="10">
        <v>43428</v>
      </c>
      <c r="B331" s="1" t="s">
        <v>41</v>
      </c>
    </row>
    <row r="332" spans="1:2" x14ac:dyDescent="0.3">
      <c r="A332" s="10">
        <v>43429</v>
      </c>
      <c r="B332" s="1" t="s">
        <v>42</v>
      </c>
    </row>
    <row r="333" spans="1:2" x14ac:dyDescent="0.3">
      <c r="A333" s="10">
        <v>43430</v>
      </c>
      <c r="B333" s="1" t="s">
        <v>4</v>
      </c>
    </row>
    <row r="334" spans="1:2" x14ac:dyDescent="0.3">
      <c r="A334" s="10">
        <v>43431</v>
      </c>
      <c r="B334" s="1" t="s">
        <v>5</v>
      </c>
    </row>
    <row r="335" spans="1:2" x14ac:dyDescent="0.3">
      <c r="A335" s="10">
        <v>43432</v>
      </c>
      <c r="B335" s="1" t="s">
        <v>6</v>
      </c>
    </row>
    <row r="336" spans="1:2" x14ac:dyDescent="0.3">
      <c r="A336" s="10">
        <v>43433</v>
      </c>
      <c r="B336" s="1" t="s">
        <v>7</v>
      </c>
    </row>
    <row r="337" spans="1:2" x14ac:dyDescent="0.3">
      <c r="A337" s="10">
        <v>43434</v>
      </c>
      <c r="B337" s="1" t="s">
        <v>8</v>
      </c>
    </row>
    <row r="338" spans="1:2" x14ac:dyDescent="0.3">
      <c r="A338" s="10">
        <v>43435</v>
      </c>
      <c r="B338" s="1" t="s">
        <v>41</v>
      </c>
    </row>
    <row r="339" spans="1:2" x14ac:dyDescent="0.3">
      <c r="A339" s="10">
        <v>43436</v>
      </c>
      <c r="B339" s="1" t="s">
        <v>42</v>
      </c>
    </row>
    <row r="340" spans="1:2" x14ac:dyDescent="0.3">
      <c r="A340" s="10">
        <v>43437</v>
      </c>
      <c r="B340" s="1" t="s">
        <v>4</v>
      </c>
    </row>
    <row r="341" spans="1:2" x14ac:dyDescent="0.3">
      <c r="A341" s="10">
        <v>43438</v>
      </c>
      <c r="B341" s="1" t="s">
        <v>5</v>
      </c>
    </row>
    <row r="342" spans="1:2" x14ac:dyDescent="0.3">
      <c r="A342" s="10">
        <v>43439</v>
      </c>
      <c r="B342" s="1" t="s">
        <v>6</v>
      </c>
    </row>
    <row r="343" spans="1:2" x14ac:dyDescent="0.3">
      <c r="A343" s="10">
        <v>43440</v>
      </c>
      <c r="B343" s="1" t="s">
        <v>7</v>
      </c>
    </row>
    <row r="344" spans="1:2" x14ac:dyDescent="0.3">
      <c r="A344" s="10">
        <v>43441</v>
      </c>
      <c r="B344" s="1" t="s">
        <v>8</v>
      </c>
    </row>
    <row r="345" spans="1:2" x14ac:dyDescent="0.3">
      <c r="A345" s="10">
        <v>43442</v>
      </c>
      <c r="B345" s="1" t="s">
        <v>41</v>
      </c>
    </row>
    <row r="346" spans="1:2" x14ac:dyDescent="0.3">
      <c r="A346" s="10">
        <v>43443</v>
      </c>
      <c r="B346" s="1" t="s">
        <v>42</v>
      </c>
    </row>
    <row r="347" spans="1:2" x14ac:dyDescent="0.3">
      <c r="A347" s="10">
        <v>43444</v>
      </c>
      <c r="B347" s="1" t="s">
        <v>4</v>
      </c>
    </row>
    <row r="348" spans="1:2" x14ac:dyDescent="0.3">
      <c r="A348" s="10">
        <v>43445</v>
      </c>
      <c r="B348" s="1" t="s">
        <v>5</v>
      </c>
    </row>
    <row r="349" spans="1:2" x14ac:dyDescent="0.3">
      <c r="A349" s="10">
        <v>43446</v>
      </c>
      <c r="B349" s="1" t="s">
        <v>6</v>
      </c>
    </row>
    <row r="350" spans="1:2" x14ac:dyDescent="0.3">
      <c r="A350" s="10">
        <v>43447</v>
      </c>
      <c r="B350" s="1" t="s">
        <v>7</v>
      </c>
    </row>
    <row r="351" spans="1:2" x14ac:dyDescent="0.3">
      <c r="A351" s="10">
        <v>43448</v>
      </c>
      <c r="B351" s="1" t="s">
        <v>8</v>
      </c>
    </row>
    <row r="352" spans="1:2" x14ac:dyDescent="0.3">
      <c r="A352" s="10">
        <v>43449</v>
      </c>
      <c r="B352" s="1" t="s">
        <v>41</v>
      </c>
    </row>
    <row r="353" spans="1:2" x14ac:dyDescent="0.3">
      <c r="A353" s="10">
        <v>43450</v>
      </c>
      <c r="B353" s="1" t="s">
        <v>42</v>
      </c>
    </row>
    <row r="354" spans="1:2" x14ac:dyDescent="0.3">
      <c r="A354" s="10">
        <v>43451</v>
      </c>
      <c r="B354" s="1" t="s">
        <v>4</v>
      </c>
    </row>
    <row r="355" spans="1:2" x14ac:dyDescent="0.3">
      <c r="A355" s="10">
        <v>43452</v>
      </c>
      <c r="B355" s="1" t="s">
        <v>5</v>
      </c>
    </row>
    <row r="356" spans="1:2" x14ac:dyDescent="0.3">
      <c r="A356" s="10">
        <v>43453</v>
      </c>
      <c r="B356" s="1" t="s">
        <v>6</v>
      </c>
    </row>
    <row r="357" spans="1:2" x14ac:dyDescent="0.3">
      <c r="A357" s="10">
        <v>43454</v>
      </c>
      <c r="B357" s="1" t="s">
        <v>7</v>
      </c>
    </row>
    <row r="358" spans="1:2" x14ac:dyDescent="0.3">
      <c r="A358" s="10">
        <v>43455</v>
      </c>
      <c r="B358" s="1" t="s">
        <v>8</v>
      </c>
    </row>
    <row r="359" spans="1:2" x14ac:dyDescent="0.3">
      <c r="A359" s="10">
        <v>43456</v>
      </c>
      <c r="B359" s="1" t="s">
        <v>41</v>
      </c>
    </row>
    <row r="360" spans="1:2" x14ac:dyDescent="0.3">
      <c r="A360" s="10">
        <v>43457</v>
      </c>
      <c r="B360" s="1" t="s">
        <v>42</v>
      </c>
    </row>
    <row r="361" spans="1:2" x14ac:dyDescent="0.3">
      <c r="A361" s="10">
        <v>43458</v>
      </c>
      <c r="B361" s="1" t="s">
        <v>4</v>
      </c>
    </row>
    <row r="362" spans="1:2" x14ac:dyDescent="0.3">
      <c r="A362" s="10">
        <v>43459</v>
      </c>
      <c r="B362" s="1" t="s">
        <v>5</v>
      </c>
    </row>
    <row r="363" spans="1:2" x14ac:dyDescent="0.3">
      <c r="A363" s="10">
        <v>43460</v>
      </c>
      <c r="B363" s="1" t="s">
        <v>6</v>
      </c>
    </row>
    <row r="364" spans="1:2" x14ac:dyDescent="0.3">
      <c r="A364" s="10">
        <v>43461</v>
      </c>
      <c r="B364" s="1" t="s">
        <v>7</v>
      </c>
    </row>
    <row r="365" spans="1:2" x14ac:dyDescent="0.3">
      <c r="A365" s="10">
        <v>43462</v>
      </c>
      <c r="B365" s="1" t="s">
        <v>8</v>
      </c>
    </row>
    <row r="366" spans="1:2" x14ac:dyDescent="0.3">
      <c r="A366" s="10">
        <v>43463</v>
      </c>
      <c r="B366" s="1" t="s">
        <v>41</v>
      </c>
    </row>
    <row r="367" spans="1:2" x14ac:dyDescent="0.3">
      <c r="A367" s="10">
        <v>43464</v>
      </c>
      <c r="B367" s="1" t="s">
        <v>42</v>
      </c>
    </row>
    <row r="368" spans="1:2" x14ac:dyDescent="0.3">
      <c r="A368" s="10">
        <v>43465</v>
      </c>
      <c r="B368" s="1" t="s">
        <v>4</v>
      </c>
    </row>
    <row r="369" spans="1:2" x14ac:dyDescent="0.3">
      <c r="A369" s="10">
        <v>43466</v>
      </c>
      <c r="B369" s="1" t="s">
        <v>5</v>
      </c>
    </row>
    <row r="370" spans="1:2" x14ac:dyDescent="0.3">
      <c r="A370" s="10">
        <v>43467</v>
      </c>
      <c r="B370" s="1" t="s">
        <v>6</v>
      </c>
    </row>
    <row r="371" spans="1:2" x14ac:dyDescent="0.3">
      <c r="A371" s="10">
        <v>43468</v>
      </c>
      <c r="B371" s="1" t="s">
        <v>7</v>
      </c>
    </row>
    <row r="372" spans="1:2" x14ac:dyDescent="0.3">
      <c r="A372" s="10">
        <v>43469</v>
      </c>
      <c r="B372" s="1" t="s">
        <v>8</v>
      </c>
    </row>
    <row r="373" spans="1:2" x14ac:dyDescent="0.3">
      <c r="A373" s="10">
        <v>43470</v>
      </c>
      <c r="B373" s="1" t="s">
        <v>41</v>
      </c>
    </row>
    <row r="374" spans="1:2" x14ac:dyDescent="0.3">
      <c r="A374" s="10">
        <v>43471</v>
      </c>
      <c r="B374" s="1" t="s">
        <v>42</v>
      </c>
    </row>
    <row r="375" spans="1:2" x14ac:dyDescent="0.3">
      <c r="A375" s="10">
        <v>43472</v>
      </c>
      <c r="B375" s="1" t="s">
        <v>4</v>
      </c>
    </row>
    <row r="376" spans="1:2" x14ac:dyDescent="0.3">
      <c r="A376" s="10">
        <v>43473</v>
      </c>
      <c r="B376" s="1" t="s">
        <v>5</v>
      </c>
    </row>
    <row r="377" spans="1:2" x14ac:dyDescent="0.3">
      <c r="A377" s="10">
        <v>43474</v>
      </c>
      <c r="B377" s="1" t="s">
        <v>6</v>
      </c>
    </row>
    <row r="378" spans="1:2" x14ac:dyDescent="0.3">
      <c r="A378" s="10">
        <v>43475</v>
      </c>
      <c r="B378" s="1" t="s">
        <v>7</v>
      </c>
    </row>
    <row r="379" spans="1:2" x14ac:dyDescent="0.3">
      <c r="A379" s="10">
        <v>43476</v>
      </c>
      <c r="B379" s="1" t="s">
        <v>8</v>
      </c>
    </row>
    <row r="380" spans="1:2" x14ac:dyDescent="0.3">
      <c r="A380" s="10">
        <v>43477</v>
      </c>
      <c r="B380" s="1" t="s">
        <v>41</v>
      </c>
    </row>
    <row r="381" spans="1:2" x14ac:dyDescent="0.3">
      <c r="A381" s="10">
        <v>43478</v>
      </c>
      <c r="B381" s="1" t="s">
        <v>42</v>
      </c>
    </row>
    <row r="382" spans="1:2" x14ac:dyDescent="0.3">
      <c r="A382" s="10">
        <v>43479</v>
      </c>
      <c r="B382" s="1" t="s">
        <v>4</v>
      </c>
    </row>
    <row r="383" spans="1:2" x14ac:dyDescent="0.3">
      <c r="A383" s="10">
        <v>43480</v>
      </c>
      <c r="B383" s="1" t="s">
        <v>5</v>
      </c>
    </row>
    <row r="384" spans="1:2" x14ac:dyDescent="0.3">
      <c r="A384" s="10">
        <v>43481</v>
      </c>
      <c r="B384" s="1" t="s">
        <v>6</v>
      </c>
    </row>
    <row r="385" spans="1:2" x14ac:dyDescent="0.3">
      <c r="A385" s="10">
        <v>43482</v>
      </c>
      <c r="B385" s="1" t="s">
        <v>7</v>
      </c>
    </row>
    <row r="386" spans="1:2" x14ac:dyDescent="0.3">
      <c r="A386" s="10">
        <v>43483</v>
      </c>
      <c r="B386" s="1" t="s">
        <v>8</v>
      </c>
    </row>
    <row r="387" spans="1:2" x14ac:dyDescent="0.3">
      <c r="A387" s="10">
        <v>43484</v>
      </c>
      <c r="B387" s="1" t="s">
        <v>41</v>
      </c>
    </row>
    <row r="388" spans="1:2" x14ac:dyDescent="0.3">
      <c r="A388" s="10">
        <v>43485</v>
      </c>
      <c r="B388" s="1" t="s">
        <v>42</v>
      </c>
    </row>
    <row r="389" spans="1:2" x14ac:dyDescent="0.3">
      <c r="A389" s="10">
        <v>43486</v>
      </c>
      <c r="B389" s="1" t="s">
        <v>4</v>
      </c>
    </row>
    <row r="390" spans="1:2" x14ac:dyDescent="0.3">
      <c r="A390" s="10">
        <v>43487</v>
      </c>
      <c r="B390" s="1" t="s">
        <v>5</v>
      </c>
    </row>
    <row r="391" spans="1:2" x14ac:dyDescent="0.3">
      <c r="A391" s="10">
        <v>43488</v>
      </c>
      <c r="B391" s="1" t="s">
        <v>6</v>
      </c>
    </row>
    <row r="392" spans="1:2" x14ac:dyDescent="0.3">
      <c r="A392" s="10">
        <v>43489</v>
      </c>
      <c r="B392" s="1" t="s">
        <v>7</v>
      </c>
    </row>
    <row r="393" spans="1:2" x14ac:dyDescent="0.3">
      <c r="A393" s="10">
        <v>43490</v>
      </c>
      <c r="B393" s="1" t="s">
        <v>8</v>
      </c>
    </row>
    <row r="394" spans="1:2" x14ac:dyDescent="0.3">
      <c r="A394" s="10">
        <v>43491</v>
      </c>
      <c r="B394" s="1" t="s">
        <v>41</v>
      </c>
    </row>
    <row r="395" spans="1:2" x14ac:dyDescent="0.3">
      <c r="A395" s="10">
        <v>43492</v>
      </c>
      <c r="B395" s="1" t="s">
        <v>42</v>
      </c>
    </row>
    <row r="396" spans="1:2" x14ac:dyDescent="0.3">
      <c r="A396" s="10">
        <v>43493</v>
      </c>
      <c r="B396" s="1" t="s">
        <v>4</v>
      </c>
    </row>
    <row r="397" spans="1:2" x14ac:dyDescent="0.3">
      <c r="A397" s="10">
        <v>43494</v>
      </c>
      <c r="B397" s="1" t="s">
        <v>5</v>
      </c>
    </row>
    <row r="398" spans="1:2" x14ac:dyDescent="0.3">
      <c r="A398" s="10">
        <v>43495</v>
      </c>
      <c r="B398" s="1" t="s">
        <v>6</v>
      </c>
    </row>
    <row r="399" spans="1:2" x14ac:dyDescent="0.3">
      <c r="A399" s="10">
        <v>43496</v>
      </c>
      <c r="B399" s="1" t="s">
        <v>7</v>
      </c>
    </row>
  </sheetData>
  <conditionalFormatting sqref="A1:AF2 A3:B3 U3:AF3 K44:AF44 F46:F48 G45:H45 F51:F53 F56:F58 F61:F63 F66:F68 H50:H53 H55:H58 H60:H63 H65:H68 G46:G68 H46:H48 J45:AF53 I54:AF63 J64:AF68 A4:AF4 C45:C68 C69:AF263 B11:B399 B5:AF9 A5:A399 C25:AF43 C11:G24 B10:G10 H10:AF24">
    <cfRule type="containsText" dxfId="7" priority="6" operator="containsText" text="qq">
      <formula>NOT(ISERROR(SEARCH("qq",A1)))</formula>
    </cfRule>
    <cfRule type="containsText" dxfId="6" priority="7" operator="containsText" text="Public Holiday">
      <formula>NOT(ISERROR(SEARCH("Public Holiday",A1)))</formula>
    </cfRule>
    <cfRule type="containsText" dxfId="5" priority="8" operator="containsText" text="blank">
      <formula>NOT(ISERROR(SEARCH("blank",A1)))</formula>
    </cfRule>
  </conditionalFormatting>
  <conditionalFormatting sqref="C3:T3">
    <cfRule type="containsText" dxfId="15" priority="4" operator="containsText" text="COVER">
      <formula>NOT(ISERROR(SEARCH("COVER",C3)))</formula>
    </cfRule>
    <cfRule type="containsText" dxfId="14" priority="5" operator="containsText" text="blank">
      <formula>NOT(ISERROR(SEARCH("blank",C3)))</formula>
    </cfRule>
  </conditionalFormatting>
  <conditionalFormatting sqref="C44:J44 D45:E68 F45 F49:F50 F54:F55 F59:F60 F64:F65 H49 H54 H59 H64 I45:I53 I64:I68">
    <cfRule type="containsText" dxfId="13" priority="2" operator="containsText" text="COVER">
      <formula>NOT(ISERROR(SEARCH("COVER",C44)))</formula>
    </cfRule>
    <cfRule type="containsText" dxfId="12" priority="3" operator="containsText" text="blank">
      <formula>NOT(ISERROR(SEARCH("blank",C44)))</formula>
    </cfRule>
  </conditionalFormatting>
  <conditionalFormatting sqref="C9:X9 H10:H24">
    <cfRule type="duplicateValues" dxfId="4" priority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J137"/>
  <sheetViews>
    <sheetView showGridLines="0" zoomScaleNormal="100" workbookViewId="0">
      <selection activeCell="E27" sqref="E27"/>
    </sheetView>
  </sheetViews>
  <sheetFormatPr defaultColWidth="8.75" defaultRowHeight="16.5" x14ac:dyDescent="0.3"/>
  <cols>
    <col min="1" max="1" width="30.875" style="19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hidden="1" customWidth="1"/>
    <col min="15" max="15" width="6.75" customWidth="1"/>
  </cols>
  <sheetData>
    <row r="1" spans="1:9" ht="21.75" thickBot="1" x14ac:dyDescent="0.35">
      <c r="A1" s="16"/>
      <c r="B1" s="81"/>
      <c r="C1" s="81"/>
      <c r="D1" s="81"/>
      <c r="E1" s="81"/>
      <c r="F1" s="94"/>
      <c r="G1" s="95"/>
    </row>
    <row r="2" spans="1:9" ht="54" customHeight="1" x14ac:dyDescent="0.7">
      <c r="A2" s="17"/>
      <c r="B2" s="78"/>
      <c r="C2" s="79">
        <v>2018</v>
      </c>
      <c r="D2" s="80" t="s">
        <v>2</v>
      </c>
      <c r="E2" s="78"/>
      <c r="F2" s="84" t="s">
        <v>43</v>
      </c>
      <c r="G2" s="85"/>
      <c r="H2" s="12"/>
      <c r="I2" s="13"/>
    </row>
    <row r="3" spans="1:9" ht="14.25" customHeight="1" x14ac:dyDescent="0.3">
      <c r="A3" s="17"/>
      <c r="B3" s="14"/>
      <c r="C3" s="97" t="s">
        <v>39</v>
      </c>
      <c r="D3" s="98" t="s">
        <v>40</v>
      </c>
      <c r="E3" s="101" t="str">
        <f t="shared" ref="E3:I3" si="0">UPPER(TEXT(E4,"dddd"))</f>
        <v>SATURDAY</v>
      </c>
      <c r="F3" s="102" t="s">
        <v>40</v>
      </c>
      <c r="G3" s="107"/>
      <c r="H3" s="46" t="str">
        <f t="shared" si="0"/>
        <v>SATURDAY</v>
      </c>
      <c r="I3" s="27" t="str">
        <f t="shared" si="0"/>
        <v>SATURDAY</v>
      </c>
    </row>
    <row r="4" spans="1:9" ht="16.5" customHeight="1" x14ac:dyDescent="0.3">
      <c r="A4" s="29"/>
      <c r="B4" s="31"/>
      <c r="C4" s="99">
        <v>43106</v>
      </c>
      <c r="D4" s="100">
        <v>43107</v>
      </c>
      <c r="E4" s="103">
        <v>43113</v>
      </c>
      <c r="F4" s="104">
        <v>43114</v>
      </c>
      <c r="G4" s="108"/>
      <c r="H4" s="37"/>
      <c r="I4" s="36"/>
    </row>
    <row r="5" spans="1:9" x14ac:dyDescent="0.3">
      <c r="A5" s="17" t="str">
        <f>'Daily Roster'!$C$3</f>
        <v>CLINICAL PCIST 2</v>
      </c>
      <c r="B5" s="8"/>
      <c r="C5" s="50" t="str">
        <f>VLOOKUP(C$4,DailyRoster,3,FALSE)</f>
        <v>Julia</v>
      </c>
      <c r="D5" s="50">
        <f>VLOOKUP(D$4,DailyRoster,3,FALSE)</f>
        <v>0</v>
      </c>
      <c r="E5" s="50">
        <f>VLOOKUP(E$4,DailyRoster,3,FALSE)</f>
        <v>0</v>
      </c>
      <c r="F5" s="50">
        <f>VLOOKUP(F$4,DailyRoster,3,FALSE)</f>
        <v>0</v>
      </c>
      <c r="G5" s="51" t="e">
        <f>VLOOKUP(G$4,DailyRoster,3,FALSE)</f>
        <v>#N/A</v>
      </c>
      <c r="H5" s="47"/>
      <c r="I5" s="28"/>
    </row>
    <row r="6" spans="1:9" x14ac:dyDescent="0.3">
      <c r="A6" s="17" t="str">
        <f>'Daily Roster'!$D$3</f>
        <v>CLINICAL PCIST 2</v>
      </c>
      <c r="B6" s="8"/>
      <c r="C6" s="50">
        <f>VLOOKUP(C$4,DailyRoster,4,FALSE)</f>
        <v>0</v>
      </c>
      <c r="D6" s="50">
        <f>VLOOKUP(D$4,DailyRoster,4,FALSE)</f>
        <v>0</v>
      </c>
      <c r="E6" s="50">
        <f>VLOOKUP(E$4,DailyRoster,4,FALSE)</f>
        <v>0</v>
      </c>
      <c r="F6" s="50">
        <f>VLOOKUP(F$4,DailyRoster,4,FALSE)</f>
        <v>0</v>
      </c>
      <c r="G6" s="51" t="e">
        <f>VLOOKUP(G$4,DailyRoster,4,FALSE)</f>
        <v>#N/A</v>
      </c>
      <c r="H6" s="47"/>
      <c r="I6" s="28"/>
    </row>
    <row r="7" spans="1:9" x14ac:dyDescent="0.3">
      <c r="A7" s="17" t="str">
        <f>'Daily Roster'!$E$3</f>
        <v>[PHARMACY ROLE]</v>
      </c>
      <c r="B7" s="8"/>
      <c r="C7" s="50">
        <f>VLOOKUP(C$4,DailyRoster,5,FALSE)</f>
        <v>0</v>
      </c>
      <c r="D7" s="50">
        <f>VLOOKUP(D$4,DailyRoster,5,FALSE)</f>
        <v>0</v>
      </c>
      <c r="E7" s="50">
        <f>VLOOKUP(E$4,DailyRoster,5,FALSE)</f>
        <v>0</v>
      </c>
      <c r="F7" s="50">
        <f>VLOOKUP(F$4,DailyRoster,5,FALSE)</f>
        <v>0</v>
      </c>
      <c r="G7" s="51" t="e">
        <f>VLOOKUP(G$4,DailyRoster,5,FALSE)</f>
        <v>#N/A</v>
      </c>
      <c r="H7" s="47"/>
      <c r="I7" s="28"/>
    </row>
    <row r="8" spans="1:9" x14ac:dyDescent="0.3">
      <c r="A8" s="17" t="str">
        <f>'Daily Roster'!$F$3</f>
        <v>[PHARMACY ROLE]</v>
      </c>
      <c r="B8" s="8"/>
      <c r="C8" s="50">
        <f>VLOOKUP(C$4,DailyRoster,6,FALSE)</f>
        <v>0</v>
      </c>
      <c r="D8" s="50">
        <f>VLOOKUP(D$4,DailyRoster,6,FALSE)</f>
        <v>0</v>
      </c>
      <c r="E8" s="50">
        <f>VLOOKUP(E$4,DailyRoster,6,FALSE)</f>
        <v>0</v>
      </c>
      <c r="F8" s="50">
        <f>VLOOKUP(F$4,DailyRoster,6,FALSE)</f>
        <v>0</v>
      </c>
      <c r="G8" s="51" t="e">
        <f>VLOOKUP(G$4,DailyRoster,6,FALSE)</f>
        <v>#N/A</v>
      </c>
      <c r="H8" s="47"/>
      <c r="I8" s="28"/>
    </row>
    <row r="9" spans="1:9" x14ac:dyDescent="0.3">
      <c r="A9" s="17" t="str">
        <f>'Daily Roster'!$G$3</f>
        <v>[PHARMACY ROLE]</v>
      </c>
      <c r="B9" s="8"/>
      <c r="C9" s="50">
        <f>VLOOKUP(C$4,DailyRoster,7,FALSE)</f>
        <v>0</v>
      </c>
      <c r="D9" s="50">
        <f>VLOOKUP(D$4,DailyRoster,7,FALSE)</f>
        <v>0</v>
      </c>
      <c r="E9" s="50">
        <f>VLOOKUP(E$4,DailyRoster,7,FALSE)</f>
        <v>0</v>
      </c>
      <c r="F9" s="50">
        <f>VLOOKUP(F$4,DailyRoster,7,FALSE)</f>
        <v>0</v>
      </c>
      <c r="G9" s="51" t="e">
        <f>VLOOKUP(G$4,DailyRoster,7,FALSE)</f>
        <v>#N/A</v>
      </c>
      <c r="H9" s="83" t="e">
        <f>VLOOKUP(H$4,DailyRoster,7,FALSE)</f>
        <v>#N/A</v>
      </c>
      <c r="I9" s="50" t="e">
        <f>VLOOKUP(I$4,DailyRoster,7,FALSE)</f>
        <v>#N/A</v>
      </c>
    </row>
    <row r="10" spans="1:9" x14ac:dyDescent="0.3">
      <c r="A10" s="17" t="str">
        <f>'Daily Roster'!$H$3</f>
        <v>Sterile</v>
      </c>
      <c r="B10" s="8"/>
      <c r="C10" s="50" t="str">
        <f>VLOOKUP(C$4,DailyRoster,8,FALSE)</f>
        <v>jack</v>
      </c>
      <c r="D10" s="50" t="str">
        <f>VLOOKUP(D$4,DailyRoster,8,FALSE)</f>
        <v>joe</v>
      </c>
      <c r="E10" s="50" t="str">
        <f>VLOOKUP(E$4,DailyRoster,8,FALSE)</f>
        <v>lisa</v>
      </c>
      <c r="F10" s="50" t="str">
        <f>VLOOKUP(F$4,DailyRoster,8,FALSE)</f>
        <v>meg</v>
      </c>
      <c r="G10" s="51" t="e">
        <f>VLOOKUP(G$4,DailyRoster,8,FALSE)</f>
        <v>#N/A</v>
      </c>
      <c r="H10" s="47"/>
      <c r="I10" s="28"/>
    </row>
    <row r="11" spans="1:9" x14ac:dyDescent="0.3">
      <c r="A11" s="17" t="str">
        <f>'Daily Roster'!$I$3</f>
        <v>sterile 2</v>
      </c>
      <c r="B11" s="8"/>
      <c r="C11" s="50">
        <f>VLOOKUP(C$4,DailyRoster,9,FALSE)</f>
        <v>7</v>
      </c>
      <c r="D11" s="50">
        <f>VLOOKUP(D$4,DailyRoster,9,FALSE)</f>
        <v>8</v>
      </c>
      <c r="E11" s="50">
        <f>VLOOKUP(E$4,DailyRoster,9,FALSE)</f>
        <v>10</v>
      </c>
      <c r="F11" s="50">
        <f>VLOOKUP(F$4,DailyRoster,9,FALSE)</f>
        <v>11</v>
      </c>
      <c r="G11" s="51" t="e">
        <f>VLOOKUP(G$4,DailyRoster,9,FALSE)</f>
        <v>#N/A</v>
      </c>
      <c r="H11" s="47"/>
      <c r="I11" s="28"/>
    </row>
    <row r="12" spans="1:9" x14ac:dyDescent="0.3">
      <c r="A12" s="17" t="str">
        <f>'Daily Roster'!$J$3</f>
        <v>[PHARMACY ROLE]</v>
      </c>
      <c r="B12" s="8"/>
      <c r="C12" s="50">
        <f>VLOOKUP(C$4,DailyRoster,10,FALSE)</f>
        <v>0</v>
      </c>
      <c r="D12" s="50">
        <f>VLOOKUP(D$4,DailyRoster,10,FALSE)</f>
        <v>0</v>
      </c>
      <c r="E12" s="50">
        <f>VLOOKUP(E$4,DailyRoster,10,FALSE)</f>
        <v>0</v>
      </c>
      <c r="F12" s="50">
        <f>VLOOKUP(F$4,DailyRoster,10,FALSE)</f>
        <v>0</v>
      </c>
      <c r="G12" s="51" t="e">
        <f>VLOOKUP(G$4,DailyRoster,10,FALSE)</f>
        <v>#N/A</v>
      </c>
      <c r="H12" s="47"/>
      <c r="I12" s="28"/>
    </row>
    <row r="13" spans="1:9" x14ac:dyDescent="0.3">
      <c r="A13" s="17" t="str">
        <f>'Daily Roster'!$K$3</f>
        <v>[PHARMACY ROLE]</v>
      </c>
      <c r="B13" s="8"/>
      <c r="C13" s="50">
        <f>VLOOKUP(C$4,DailyRoster,11,FALSE)</f>
        <v>0</v>
      </c>
      <c r="D13" s="50">
        <f>VLOOKUP(D$4,DailyRoster,11,FALSE)</f>
        <v>0</v>
      </c>
      <c r="E13" s="50">
        <f>VLOOKUP(E$4,DailyRoster,11,FALSE)</f>
        <v>0</v>
      </c>
      <c r="F13" s="50">
        <f>VLOOKUP(F$4,DailyRoster,11,FALSE)</f>
        <v>0</v>
      </c>
      <c r="G13" s="51" t="e">
        <f>VLOOKUP(G$4,DailyRoster,11,FALSE)</f>
        <v>#N/A</v>
      </c>
      <c r="H13" s="47"/>
      <c r="I13" s="28"/>
    </row>
    <row r="14" spans="1:9" x14ac:dyDescent="0.3">
      <c r="A14" s="17" t="str">
        <f>'Daily Roster'!$L$3</f>
        <v>[PHARMACY ROLE]</v>
      </c>
      <c r="B14" s="8"/>
      <c r="C14" s="50">
        <f>VLOOKUP(C$4,DailyRoster,12,FALSE)</f>
        <v>0</v>
      </c>
      <c r="D14" s="50">
        <f>VLOOKUP(D$4,DailyRoster,12,FALSE)</f>
        <v>0</v>
      </c>
      <c r="E14" s="50">
        <f>VLOOKUP(E$4,DailyRoster,12,FALSE)</f>
        <v>0</v>
      </c>
      <c r="F14" s="50">
        <f>VLOOKUP(F$4,DailyRoster,12,FALSE)</f>
        <v>0</v>
      </c>
      <c r="G14" s="51" t="e">
        <f>VLOOKUP(G$4,DailyRoster,12,FALSE)</f>
        <v>#N/A</v>
      </c>
      <c r="H14" s="47"/>
      <c r="I14" s="28"/>
    </row>
    <row r="15" spans="1:9" x14ac:dyDescent="0.3">
      <c r="A15" s="17" t="str">
        <f>'Daily Roster'!$M$3</f>
        <v>[PHARMACY ROLE]</v>
      </c>
      <c r="B15" s="8"/>
      <c r="C15" s="50">
        <f>VLOOKUP(C$4,DailyRoster,13,FALSE)</f>
        <v>0</v>
      </c>
      <c r="D15" s="50">
        <f>VLOOKUP(D$4,DailyRoster,13,FALSE)</f>
        <v>0</v>
      </c>
      <c r="E15" s="50">
        <f>VLOOKUP(E$4,DailyRoster,13,FALSE)</f>
        <v>0</v>
      </c>
      <c r="F15" s="50">
        <f>VLOOKUP(F$4,DailyRoster,13,FALSE)</f>
        <v>0</v>
      </c>
      <c r="G15" s="51" t="e">
        <f>VLOOKUP(G$4,DailyRoster,13,FALSE)</f>
        <v>#N/A</v>
      </c>
      <c r="H15" s="47"/>
      <c r="I15" s="28"/>
    </row>
    <row r="16" spans="1:9" x14ac:dyDescent="0.3">
      <c r="A16" s="17" t="str">
        <f>'Daily Roster'!$N$3</f>
        <v>[PHARMACY ROLE]</v>
      </c>
      <c r="B16" s="8"/>
      <c r="C16" s="50">
        <f>VLOOKUP(C$4,DailyRoster,14,FALSE)</f>
        <v>0</v>
      </c>
      <c r="D16" s="50">
        <f>VLOOKUP(D$4,DailyRoster,14,FALSE)</f>
        <v>0</v>
      </c>
      <c r="E16" s="50">
        <f>VLOOKUP(E$4,DailyRoster,14,FALSE)</f>
        <v>0</v>
      </c>
      <c r="F16" s="50">
        <f>VLOOKUP(F$4,DailyRoster,14,FALSE)</f>
        <v>0</v>
      </c>
      <c r="G16" s="51" t="e">
        <f>VLOOKUP(G$4,DailyRoster,14,FALSE)</f>
        <v>#N/A</v>
      </c>
      <c r="H16" s="47"/>
      <c r="I16" s="28"/>
    </row>
    <row r="17" spans="1:9" x14ac:dyDescent="0.3">
      <c r="A17" s="17" t="str">
        <f>'Daily Roster'!$O$3</f>
        <v>[PHARMACY ROLE]</v>
      </c>
      <c r="B17" s="8"/>
      <c r="C17" s="50">
        <f>VLOOKUP(C$4,DailyRoster,15,FALSE)</f>
        <v>0</v>
      </c>
      <c r="D17" s="50">
        <f>VLOOKUP(D$4,DailyRoster,15,FALSE)</f>
        <v>0</v>
      </c>
      <c r="E17" s="50">
        <f>VLOOKUP(E$4,DailyRoster,15,FALSE)</f>
        <v>0</v>
      </c>
      <c r="F17" s="50">
        <f>VLOOKUP(F$4,DailyRoster,15,FALSE)</f>
        <v>0</v>
      </c>
      <c r="G17" s="51" t="e">
        <f>VLOOKUP(G$4,DailyRoster,15,FALSE)</f>
        <v>#N/A</v>
      </c>
      <c r="H17" s="47"/>
      <c r="I17" s="28"/>
    </row>
    <row r="18" spans="1:9" x14ac:dyDescent="0.3">
      <c r="A18" s="17" t="str">
        <f>'Daily Roster'!$P$3</f>
        <v>[PHARMACY ROLE]</v>
      </c>
      <c r="B18" s="8"/>
      <c r="C18" s="50">
        <f>VLOOKUP(C$4,DailyRoster,16,FALSE)</f>
        <v>0</v>
      </c>
      <c r="D18" s="50">
        <f>VLOOKUP(D$4,DailyRoster,16,FALSE)</f>
        <v>0</v>
      </c>
      <c r="E18" s="50">
        <f>VLOOKUP(E$4,DailyRoster,16,FALSE)</f>
        <v>0</v>
      </c>
      <c r="F18" s="50">
        <f>VLOOKUP(F$4,DailyRoster,16,FALSE)</f>
        <v>0</v>
      </c>
      <c r="G18" s="51" t="e">
        <f>VLOOKUP(G$4,DailyRoster,16,FALSE)</f>
        <v>#N/A</v>
      </c>
      <c r="H18" s="24"/>
      <c r="I18" s="32"/>
    </row>
    <row r="19" spans="1:9" x14ac:dyDescent="0.3">
      <c r="A19" s="17" t="str">
        <f>'Daily Roster'!$Q$3</f>
        <v>[PHARMACY ROLE]</v>
      </c>
      <c r="B19" s="8"/>
      <c r="C19" s="50">
        <f>VLOOKUP(C$4,DailyRoster,17,FALSE)</f>
        <v>0</v>
      </c>
      <c r="D19" s="50">
        <f>VLOOKUP(D$4,DailyRoster,17,FALSE)</f>
        <v>0</v>
      </c>
      <c r="E19" s="50">
        <f>VLOOKUP(E$4,DailyRoster,17,FALSE)</f>
        <v>0</v>
      </c>
      <c r="F19" s="50">
        <f>VLOOKUP(F$4,DailyRoster,17,FALSE)</f>
        <v>0</v>
      </c>
      <c r="G19" s="51" t="e">
        <f>VLOOKUP(G$4,DailyRoster,17,FALSE)</f>
        <v>#N/A</v>
      </c>
      <c r="H19" s="24"/>
      <c r="I19" s="32"/>
    </row>
    <row r="20" spans="1:9" x14ac:dyDescent="0.3">
      <c r="A20" s="17" t="str">
        <f>'Daily Roster'!$R$3</f>
        <v>[PHARMACY ROLE]</v>
      </c>
      <c r="B20" s="8"/>
      <c r="C20" s="50">
        <f>VLOOKUP(C$4,DailyRoster,18,FALSE)</f>
        <v>0</v>
      </c>
      <c r="D20" s="50">
        <f>VLOOKUP(D$4,DailyRoster,18,FALSE)</f>
        <v>0</v>
      </c>
      <c r="E20" s="50">
        <f>VLOOKUP(E$4,DailyRoster,18,FALSE)</f>
        <v>0</v>
      </c>
      <c r="F20" s="50">
        <f>VLOOKUP(F$4,DailyRoster,18,FALSE)</f>
        <v>0</v>
      </c>
      <c r="G20" s="51" t="e">
        <f>VLOOKUP(G$4,DailyRoster,18,FALSE)</f>
        <v>#N/A</v>
      </c>
      <c r="H20" s="24"/>
      <c r="I20" s="32"/>
    </row>
    <row r="21" spans="1:9" x14ac:dyDescent="0.3">
      <c r="A21" s="17" t="str">
        <f>'Daily Roster'!$S$3</f>
        <v>[PHARMACY ROLE]</v>
      </c>
      <c r="B21" s="8"/>
      <c r="C21" s="50">
        <f>VLOOKUP(C$4,DailyRoster,19,FALSE)</f>
        <v>0</v>
      </c>
      <c r="D21" s="50">
        <f>VLOOKUP(D$4,DailyRoster,19,FALSE)</f>
        <v>0</v>
      </c>
      <c r="E21" s="50">
        <f>VLOOKUP(E$4,DailyRoster,19,FALSE)</f>
        <v>0</v>
      </c>
      <c r="F21" s="50">
        <f>VLOOKUP(F$4,DailyRoster,19,FALSE)</f>
        <v>0</v>
      </c>
      <c r="G21" s="51" t="e">
        <f>VLOOKUP(G$4,DailyRoster,19,FALSE)</f>
        <v>#N/A</v>
      </c>
      <c r="H21" s="24"/>
      <c r="I21" s="32"/>
    </row>
    <row r="22" spans="1:9" x14ac:dyDescent="0.3">
      <c r="A22" s="17" t="str">
        <f>'Daily Roster'!$T$3</f>
        <v>[PHARMACY ROLE]</v>
      </c>
      <c r="B22" s="8"/>
      <c r="C22" s="50">
        <f>VLOOKUP(C$4,DailyRoster,20,FALSE)</f>
        <v>0</v>
      </c>
      <c r="D22" s="50">
        <f>VLOOKUP(D$4,DailyRoster,20,FALSE)</f>
        <v>0</v>
      </c>
      <c r="E22" s="50">
        <f>VLOOKUP(E$4,DailyRoster,20,FALSE)</f>
        <v>0</v>
      </c>
      <c r="F22" s="50">
        <f>VLOOKUP(F$4,DailyRoster,20,FALSE)</f>
        <v>0</v>
      </c>
      <c r="G22" s="51" t="e">
        <f>VLOOKUP(G$4,DailyRoster,20,FALSE)</f>
        <v>#N/A</v>
      </c>
      <c r="H22" s="24"/>
      <c r="I22" s="32"/>
    </row>
    <row r="23" spans="1:9" x14ac:dyDescent="0.3">
      <c r="A23" s="17"/>
      <c r="B23" s="8"/>
      <c r="C23" s="97" t="s">
        <v>39</v>
      </c>
      <c r="D23" s="98" t="s">
        <v>40</v>
      </c>
      <c r="E23" s="101" t="s">
        <v>44</v>
      </c>
      <c r="F23" s="102" t="s">
        <v>39</v>
      </c>
      <c r="G23" s="105" t="s">
        <v>40</v>
      </c>
      <c r="H23" s="46" t="e">
        <f>UPPER(TEXT(#REF!,"dddd"))</f>
        <v>#REF!</v>
      </c>
      <c r="I23" s="27" t="e">
        <f>UPPER(TEXT(#REF!,"dddd"))</f>
        <v>#REF!</v>
      </c>
    </row>
    <row r="24" spans="1:9" x14ac:dyDescent="0.3">
      <c r="A24" s="17"/>
      <c r="B24" s="8"/>
      <c r="C24" s="99">
        <v>43120</v>
      </c>
      <c r="D24" s="100">
        <v>43121</v>
      </c>
      <c r="E24" s="103">
        <v>43126</v>
      </c>
      <c r="F24" s="104">
        <v>43127</v>
      </c>
      <c r="G24" s="106">
        <v>43128</v>
      </c>
      <c r="H24" s="37"/>
      <c r="I24" s="96"/>
    </row>
    <row r="25" spans="1:9" x14ac:dyDescent="0.3">
      <c r="A25" s="17" t="str">
        <f>'Daily Roster'!$C$3</f>
        <v>CLINICAL PCIST 2</v>
      </c>
      <c r="B25" s="8"/>
      <c r="C25" s="50">
        <f>VLOOKUP(C$24,DailyRoster,3,FALSE)</f>
        <v>0</v>
      </c>
      <c r="D25" s="50">
        <f>VLOOKUP(D$24,DailyRoster,3,FALSE)</f>
        <v>0</v>
      </c>
      <c r="E25" s="50">
        <f>VLOOKUP(E$24,DailyRoster,3,FALSE)</f>
        <v>0</v>
      </c>
      <c r="F25" s="50">
        <f>VLOOKUP(F$24,DailyRoster,3,FALSE)</f>
        <v>0</v>
      </c>
      <c r="G25" s="50">
        <f>VLOOKUP(G$24,DailyRoster,3,FALSE)</f>
        <v>0</v>
      </c>
      <c r="H25" s="47"/>
      <c r="I25" s="28"/>
    </row>
    <row r="26" spans="1:9" x14ac:dyDescent="0.3">
      <c r="A26" s="17" t="str">
        <f>'Daily Roster'!$D$3</f>
        <v>CLINICAL PCIST 2</v>
      </c>
      <c r="B26" s="8"/>
      <c r="C26" s="50">
        <f>VLOOKUP(C$24,DailyRoster,4,FALSE)</f>
        <v>0</v>
      </c>
      <c r="D26" s="50">
        <f>VLOOKUP(D$24,DailyRoster,4,FALSE)</f>
        <v>0</v>
      </c>
      <c r="E26" s="50">
        <f>VLOOKUP(E$24,DailyRoster,4,FALSE)</f>
        <v>0</v>
      </c>
      <c r="F26" s="50">
        <f>VLOOKUP(F$24,DailyRoster,4,FALSE)</f>
        <v>0</v>
      </c>
      <c r="G26" s="50">
        <f>VLOOKUP(G$24,DailyRoster,4,FALSE)</f>
        <v>0</v>
      </c>
      <c r="H26" s="47"/>
      <c r="I26" s="28"/>
    </row>
    <row r="27" spans="1:9" x14ac:dyDescent="0.3">
      <c r="A27" s="17" t="str">
        <f>'Daily Roster'!$E$3</f>
        <v>[PHARMACY ROLE]</v>
      </c>
      <c r="B27" s="8"/>
      <c r="C27" s="50">
        <f>VLOOKUP(C$24,DailyRoster,5,FALSE)</f>
        <v>0</v>
      </c>
      <c r="D27" s="50">
        <f>VLOOKUP(D$24,DailyRoster,5,FALSE)</f>
        <v>0</v>
      </c>
      <c r="E27" s="50">
        <f>VLOOKUP(E$24,DailyRoster,5,FALSE)</f>
        <v>0</v>
      </c>
      <c r="F27" s="50">
        <f>VLOOKUP(F$24,DailyRoster,5,FALSE)</f>
        <v>0</v>
      </c>
      <c r="G27" s="50">
        <f>VLOOKUP(G$24,DailyRoster,5,FALSE)</f>
        <v>0</v>
      </c>
      <c r="H27" s="47"/>
      <c r="I27" s="28"/>
    </row>
    <row r="28" spans="1:9" x14ac:dyDescent="0.3">
      <c r="A28" s="17" t="str">
        <f>'Daily Roster'!$F$3</f>
        <v>[PHARMACY ROLE]</v>
      </c>
      <c r="B28" s="8"/>
      <c r="C28" s="50">
        <f>VLOOKUP(C$24,DailyRoster,6,FALSE)</f>
        <v>0</v>
      </c>
      <c r="D28" s="50">
        <f>VLOOKUP(D$24,DailyRoster,6,FALSE)</f>
        <v>0</v>
      </c>
      <c r="E28" s="50">
        <f>VLOOKUP(E$24,DailyRoster,6,FALSE)</f>
        <v>0</v>
      </c>
      <c r="F28" s="50">
        <f>VLOOKUP(F$24,DailyRoster,6,FALSE)</f>
        <v>0</v>
      </c>
      <c r="G28" s="50">
        <f>VLOOKUP(G$24,DailyRoster,6,FALSE)</f>
        <v>0</v>
      </c>
      <c r="H28" s="47"/>
      <c r="I28" s="28"/>
    </row>
    <row r="29" spans="1:9" x14ac:dyDescent="0.3">
      <c r="A29" s="17" t="str">
        <f>'Daily Roster'!$G$3</f>
        <v>[PHARMACY ROLE]</v>
      </c>
      <c r="B29" s="8"/>
      <c r="C29" s="50">
        <f>VLOOKUP(C$24,DailyRoster,7,FALSE)</f>
        <v>0</v>
      </c>
      <c r="D29" s="50">
        <f>VLOOKUP(D$24,DailyRoster,7,FALSE)</f>
        <v>0</v>
      </c>
      <c r="E29" s="50">
        <f>VLOOKUP(E$24,DailyRoster,7,FALSE)</f>
        <v>0</v>
      </c>
      <c r="F29" s="50">
        <f>VLOOKUP(F$24,DailyRoster,7,FALSE)</f>
        <v>0</v>
      </c>
      <c r="G29" s="50">
        <f>VLOOKUP(G$24,DailyRoster,7,FALSE)</f>
        <v>0</v>
      </c>
      <c r="H29" s="47"/>
      <c r="I29" s="28"/>
    </row>
    <row r="30" spans="1:9" x14ac:dyDescent="0.3">
      <c r="A30" s="17" t="str">
        <f>'Daily Roster'!$H$3</f>
        <v>Sterile</v>
      </c>
      <c r="B30" s="8"/>
      <c r="C30" s="50" t="str">
        <f>VLOOKUP(C$24,DailyRoster,8,FALSE)</f>
        <v>sue</v>
      </c>
      <c r="D30" s="50" t="str">
        <f>VLOOKUP(D$24,DailyRoster,8,FALSE)</f>
        <v xml:space="preserve">pam </v>
      </c>
      <c r="E30" s="50">
        <f>VLOOKUP(E$24,DailyRoster,8,FALSE)</f>
        <v>0</v>
      </c>
      <c r="F30" s="50">
        <f>VLOOKUP(F$24,DailyRoster,8,FALSE)</f>
        <v>0</v>
      </c>
      <c r="G30" s="50">
        <f>VLOOKUP(G$24,DailyRoster,8,FALSE)</f>
        <v>0</v>
      </c>
      <c r="H30" s="47"/>
      <c r="I30" s="28"/>
    </row>
    <row r="31" spans="1:9" x14ac:dyDescent="0.3">
      <c r="A31" s="17" t="str">
        <f>'Daily Roster'!$I$3</f>
        <v>sterile 2</v>
      </c>
      <c r="B31" s="8"/>
      <c r="C31" s="50">
        <f>VLOOKUP(C$24,DailyRoster,9,FALSE)</f>
        <v>12</v>
      </c>
      <c r="D31" s="50">
        <f>VLOOKUP(D$24,DailyRoster,9,FALSE)</f>
        <v>13</v>
      </c>
      <c r="E31" s="50">
        <f>VLOOKUP(E$24,DailyRoster,9,FALSE)</f>
        <v>0</v>
      </c>
      <c r="F31" s="50">
        <f>VLOOKUP(F$24,DailyRoster,9,FALSE)</f>
        <v>0</v>
      </c>
      <c r="G31" s="50">
        <f>VLOOKUP(G$24,DailyRoster,9,FALSE)</f>
        <v>0</v>
      </c>
      <c r="H31" s="47"/>
      <c r="I31" s="28"/>
    </row>
    <row r="32" spans="1:9" x14ac:dyDescent="0.3">
      <c r="A32" s="17" t="str">
        <f>'Daily Roster'!$J$3</f>
        <v>[PHARMACY ROLE]</v>
      </c>
      <c r="B32" s="8"/>
      <c r="C32" s="50">
        <f>VLOOKUP(C$24,DailyRoster,10,FALSE)</f>
        <v>0</v>
      </c>
      <c r="D32" s="50">
        <f>VLOOKUP(D$24,DailyRoster,10,FALSE)</f>
        <v>0</v>
      </c>
      <c r="E32" s="50">
        <f>VLOOKUP(E$24,DailyRoster,10,FALSE)</f>
        <v>0</v>
      </c>
      <c r="F32" s="50">
        <f>VLOOKUP(F$24,DailyRoster,10,FALSE)</f>
        <v>0</v>
      </c>
      <c r="G32" s="50">
        <f>VLOOKUP(G$24,DailyRoster,10,FALSE)</f>
        <v>0</v>
      </c>
      <c r="H32" s="47"/>
      <c r="I32" s="28"/>
    </row>
    <row r="33" spans="1:9" x14ac:dyDescent="0.3">
      <c r="A33" s="17" t="str">
        <f>'Daily Roster'!$K$3</f>
        <v>[PHARMACY ROLE]</v>
      </c>
      <c r="B33" s="8"/>
      <c r="C33" s="50">
        <f>VLOOKUP(C$24,DailyRoster,11,FALSE)</f>
        <v>0</v>
      </c>
      <c r="D33" s="50">
        <f>VLOOKUP(D$24,DailyRoster,11,FALSE)</f>
        <v>0</v>
      </c>
      <c r="E33" s="50">
        <f>VLOOKUP(E$24,DailyRoster,11,FALSE)</f>
        <v>0</v>
      </c>
      <c r="F33" s="50">
        <f>VLOOKUP(F$24,DailyRoster,11,FALSE)</f>
        <v>0</v>
      </c>
      <c r="G33" s="50">
        <f>VLOOKUP(G$24,DailyRoster,11,FALSE)</f>
        <v>0</v>
      </c>
      <c r="H33" s="47"/>
      <c r="I33" s="28"/>
    </row>
    <row r="34" spans="1:9" x14ac:dyDescent="0.3">
      <c r="A34" s="17" t="str">
        <f>'Daily Roster'!$L$3</f>
        <v>[PHARMACY ROLE]</v>
      </c>
      <c r="B34" s="8"/>
      <c r="C34" s="50">
        <f>VLOOKUP(C$24,DailyRoster,12,FALSE)</f>
        <v>0</v>
      </c>
      <c r="D34" s="50">
        <f>VLOOKUP(D$24,DailyRoster,12,FALSE)</f>
        <v>0</v>
      </c>
      <c r="E34" s="50">
        <f>VLOOKUP(E$24,DailyRoster,12,FALSE)</f>
        <v>0</v>
      </c>
      <c r="F34" s="50">
        <f>VLOOKUP(F$24,DailyRoster,12,FALSE)</f>
        <v>0</v>
      </c>
      <c r="G34" s="50">
        <f>VLOOKUP(G$24,DailyRoster,12,FALSE)</f>
        <v>0</v>
      </c>
      <c r="H34" s="47"/>
      <c r="I34" s="28"/>
    </row>
    <row r="35" spans="1:9" x14ac:dyDescent="0.3">
      <c r="A35" s="17" t="str">
        <f>'Daily Roster'!$M$3</f>
        <v>[PHARMACY ROLE]</v>
      </c>
      <c r="B35" s="8"/>
      <c r="C35" s="50">
        <f>VLOOKUP(C$24,DailyRoster,13,FALSE)</f>
        <v>0</v>
      </c>
      <c r="D35" s="50">
        <f>VLOOKUP(D$24,DailyRoster,13,FALSE)</f>
        <v>0</v>
      </c>
      <c r="E35" s="50">
        <f>VLOOKUP(E$24,DailyRoster,13,FALSE)</f>
        <v>0</v>
      </c>
      <c r="F35" s="50">
        <f>VLOOKUP(F$24,DailyRoster,13,FALSE)</f>
        <v>0</v>
      </c>
      <c r="G35" s="50">
        <f>VLOOKUP(G$24,DailyRoster,13,FALSE)</f>
        <v>0</v>
      </c>
      <c r="H35" s="47"/>
      <c r="I35" s="28"/>
    </row>
    <row r="36" spans="1:9" x14ac:dyDescent="0.3">
      <c r="A36" s="17" t="str">
        <f>'Daily Roster'!$N$3</f>
        <v>[PHARMACY ROLE]</v>
      </c>
      <c r="B36" s="8"/>
      <c r="C36" s="50">
        <f>VLOOKUP(C$24,DailyRoster,14,FALSE)</f>
        <v>0</v>
      </c>
      <c r="D36" s="50">
        <f>VLOOKUP(D$24,DailyRoster,14,FALSE)</f>
        <v>0</v>
      </c>
      <c r="E36" s="50">
        <f>VLOOKUP(E$24,DailyRoster,14,FALSE)</f>
        <v>0</v>
      </c>
      <c r="F36" s="50">
        <f>VLOOKUP(F$24,DailyRoster,14,FALSE)</f>
        <v>0</v>
      </c>
      <c r="G36" s="50">
        <f>VLOOKUP(G$24,DailyRoster,14,FALSE)</f>
        <v>0</v>
      </c>
      <c r="H36" s="47"/>
      <c r="I36" s="28"/>
    </row>
    <row r="37" spans="1:9" x14ac:dyDescent="0.3">
      <c r="A37" s="17" t="str">
        <f>'Daily Roster'!$O$3</f>
        <v>[PHARMACY ROLE]</v>
      </c>
      <c r="B37" s="8"/>
      <c r="C37" s="50">
        <f>VLOOKUP(C$24,DailyRoster,15,FALSE)</f>
        <v>0</v>
      </c>
      <c r="D37" s="50">
        <f>VLOOKUP(D$24,DailyRoster,15,FALSE)</f>
        <v>0</v>
      </c>
      <c r="E37" s="50">
        <f>VLOOKUP(E$24,DailyRoster,15,FALSE)</f>
        <v>0</v>
      </c>
      <c r="F37" s="50">
        <f>VLOOKUP(F$24,DailyRoster,15,FALSE)</f>
        <v>0</v>
      </c>
      <c r="G37" s="50">
        <f>VLOOKUP(G$24,DailyRoster,15,FALSE)</f>
        <v>0</v>
      </c>
      <c r="H37" s="47"/>
      <c r="I37" s="28"/>
    </row>
    <row r="38" spans="1:9" x14ac:dyDescent="0.3">
      <c r="A38" s="17" t="str">
        <f>'Daily Roster'!$P$3</f>
        <v>[PHARMACY ROLE]</v>
      </c>
      <c r="B38" s="8"/>
      <c r="C38" s="50">
        <f>VLOOKUP(C$24,DailyRoster,16,FALSE)</f>
        <v>0</v>
      </c>
      <c r="D38" s="50">
        <f>VLOOKUP(D$24,DailyRoster,16,FALSE)</f>
        <v>0</v>
      </c>
      <c r="E38" s="50">
        <f>VLOOKUP(E$24,DailyRoster,16,FALSE)</f>
        <v>0</v>
      </c>
      <c r="F38" s="50">
        <f>VLOOKUP(F$24,DailyRoster,16,FALSE)</f>
        <v>0</v>
      </c>
      <c r="G38" s="50">
        <f>VLOOKUP(G$24,DailyRoster,16,FALSE)</f>
        <v>0</v>
      </c>
      <c r="H38" s="83" t="e">
        <f>VLOOKUP(#REF!,DailyRoster,16,FALSE)</f>
        <v>#REF!</v>
      </c>
      <c r="I38" s="50" t="e">
        <f>VLOOKUP(#REF!,DailyRoster,16,FALSE)</f>
        <v>#REF!</v>
      </c>
    </row>
    <row r="39" spans="1:9" x14ac:dyDescent="0.3">
      <c r="A39" s="17" t="str">
        <f>'Daily Roster'!$Q$3</f>
        <v>[PHARMACY ROLE]</v>
      </c>
      <c r="B39" s="8"/>
      <c r="C39" s="50">
        <f>VLOOKUP(C$24,DailyRoster,17,FALSE)</f>
        <v>0</v>
      </c>
      <c r="D39" s="50">
        <f>VLOOKUP(D$24,DailyRoster,17,FALSE)</f>
        <v>0</v>
      </c>
      <c r="E39" s="50">
        <f>VLOOKUP(E$24,DailyRoster,17,FALSE)</f>
        <v>0</v>
      </c>
      <c r="F39" s="50">
        <f>VLOOKUP(F$24,DailyRoster,17,FALSE)</f>
        <v>0</v>
      </c>
      <c r="G39" s="50">
        <f>VLOOKUP(G$24,DailyRoster,17,FALSE)</f>
        <v>0</v>
      </c>
      <c r="H39" s="24"/>
      <c r="I39" s="32"/>
    </row>
    <row r="40" spans="1:9" x14ac:dyDescent="0.3">
      <c r="A40" s="17" t="str">
        <f>'Daily Roster'!$R$3</f>
        <v>[PHARMACY ROLE]</v>
      </c>
      <c r="B40" s="8"/>
      <c r="C40" s="50">
        <f>VLOOKUP(C$24,DailyRoster,18,FALSE)</f>
        <v>0</v>
      </c>
      <c r="D40" s="50">
        <f>VLOOKUP(D$24,DailyRoster,18,FALSE)</f>
        <v>0</v>
      </c>
      <c r="E40" s="50">
        <f>VLOOKUP(E$24,DailyRoster,18,FALSE)</f>
        <v>0</v>
      </c>
      <c r="F40" s="50">
        <f>VLOOKUP(F$24,DailyRoster,18,FALSE)</f>
        <v>0</v>
      </c>
      <c r="G40" s="50">
        <f>VLOOKUP(G$24,DailyRoster,18,FALSE)</f>
        <v>0</v>
      </c>
      <c r="H40" s="24"/>
      <c r="I40" s="32"/>
    </row>
    <row r="41" spans="1:9" x14ac:dyDescent="0.3">
      <c r="A41" s="17" t="str">
        <f>'Daily Roster'!$S$3</f>
        <v>[PHARMACY ROLE]</v>
      </c>
      <c r="B41" s="8"/>
      <c r="C41" s="50">
        <f>VLOOKUP(C$24,DailyRoster,19,FALSE)</f>
        <v>0</v>
      </c>
      <c r="D41" s="50">
        <f>VLOOKUP(D$24,DailyRoster,19,FALSE)</f>
        <v>0</v>
      </c>
      <c r="E41" s="50">
        <f>VLOOKUP(E$24,DailyRoster,19,FALSE)</f>
        <v>0</v>
      </c>
      <c r="F41" s="50">
        <f>VLOOKUP(F$24,DailyRoster,19,FALSE)</f>
        <v>0</v>
      </c>
      <c r="G41" s="50">
        <f>VLOOKUP(G$24,DailyRoster,19,FALSE)</f>
        <v>0</v>
      </c>
      <c r="H41" s="24"/>
      <c r="I41" s="32"/>
    </row>
    <row r="42" spans="1:9" x14ac:dyDescent="0.3">
      <c r="A42" s="110" t="str">
        <f>'Daily Roster'!$T$3</f>
        <v>[PHARMACY ROLE]</v>
      </c>
      <c r="B42" s="111"/>
      <c r="C42" s="112">
        <f>VLOOKUP(C$24,DailyRoster,20,FALSE)</f>
        <v>0</v>
      </c>
      <c r="D42" s="112">
        <f>VLOOKUP(D$24,DailyRoster,20,FALSE)</f>
        <v>0</v>
      </c>
      <c r="E42" s="112">
        <f>VLOOKUP(E$24,DailyRoster,20,FALSE)</f>
        <v>0</v>
      </c>
      <c r="F42" s="112">
        <f>VLOOKUP(F$24,DailyRoster,20,FALSE)</f>
        <v>0</v>
      </c>
      <c r="G42" s="112">
        <f>VLOOKUP(G$24,DailyRoster,20,FALSE)</f>
        <v>0</v>
      </c>
      <c r="H42" s="24"/>
      <c r="I42" s="32"/>
    </row>
    <row r="43" spans="1:9" hidden="1" x14ac:dyDescent="0.3">
      <c r="A43" s="17"/>
      <c r="B43" s="109"/>
      <c r="C43" s="53">
        <f t="array" ref="C43:I43">Days+15+DATE(Calendar1Year,Calendar1MonthOption,1)-WEEKDAY(DATE(Calendar1Year,Calendar1MonthOption,1),WeekdayOption)</f>
        <v>43113</v>
      </c>
      <c r="D43" s="54">
        <v>43114</v>
      </c>
      <c r="E43" s="53">
        <v>43115</v>
      </c>
      <c r="F43" s="54">
        <v>43116</v>
      </c>
      <c r="G43" s="55">
        <v>43117</v>
      </c>
      <c r="H43" s="37">
        <v>43118</v>
      </c>
      <c r="I43" s="36">
        <v>43119</v>
      </c>
    </row>
    <row r="44" spans="1:9" hidden="1" x14ac:dyDescent="0.3">
      <c r="A44" s="17" t="str">
        <f>'Daily Roster'!$C$3</f>
        <v>CLINICAL PCIST 2</v>
      </c>
      <c r="B44" s="8"/>
      <c r="C44" s="50">
        <f>VLOOKUP(C$43,DailyRoster,3,FALSE)</f>
        <v>0</v>
      </c>
      <c r="D44" s="50">
        <f>VLOOKUP(D$43,DailyRoster,3,FALSE)</f>
        <v>0</v>
      </c>
      <c r="E44" s="50">
        <f>VLOOKUP(E$43,DailyRoster,3,FALSE)</f>
        <v>0</v>
      </c>
      <c r="F44" s="50">
        <f>VLOOKUP(F$43,DailyRoster,3,FALSE)</f>
        <v>0</v>
      </c>
      <c r="G44" s="51">
        <f>VLOOKUP(G$43,DailyRoster,3,FALSE)</f>
        <v>0</v>
      </c>
      <c r="H44" s="47"/>
      <c r="I44" s="28"/>
    </row>
    <row r="45" spans="1:9" hidden="1" x14ac:dyDescent="0.3">
      <c r="A45" s="17" t="str">
        <f>'Daily Roster'!$D$3</f>
        <v>CLINICAL PCIST 2</v>
      </c>
      <c r="B45" s="8"/>
      <c r="C45" s="50">
        <f>VLOOKUP(C$43,DailyRoster,4,FALSE)</f>
        <v>0</v>
      </c>
      <c r="D45" s="50">
        <f>VLOOKUP(D$43,DailyRoster,4,FALSE)</f>
        <v>0</v>
      </c>
      <c r="E45" s="50">
        <f>VLOOKUP(E$43,DailyRoster,4,FALSE)</f>
        <v>0</v>
      </c>
      <c r="F45" s="50">
        <f>VLOOKUP(F$43,DailyRoster,4,FALSE)</f>
        <v>0</v>
      </c>
      <c r="G45" s="51">
        <f>VLOOKUP(G$43,DailyRoster,4,FALSE)</f>
        <v>0</v>
      </c>
      <c r="H45" s="47"/>
      <c r="I45" s="28"/>
    </row>
    <row r="46" spans="1:9" hidden="1" x14ac:dyDescent="0.3">
      <c r="A46" s="17" t="str">
        <f>'Daily Roster'!$E$3</f>
        <v>[PHARMACY ROLE]</v>
      </c>
      <c r="B46" s="8"/>
      <c r="C46" s="50">
        <f>VLOOKUP(C$43,DailyRoster,5,FALSE)</f>
        <v>0</v>
      </c>
      <c r="D46" s="50">
        <f>VLOOKUP(D$43,DailyRoster,5,FALSE)</f>
        <v>0</v>
      </c>
      <c r="E46" s="50">
        <f>VLOOKUP(E$43,DailyRoster,5,FALSE)</f>
        <v>0</v>
      </c>
      <c r="F46" s="50">
        <f>VLOOKUP(F$43,DailyRoster,5,FALSE)</f>
        <v>0</v>
      </c>
      <c r="G46" s="51">
        <f>VLOOKUP(G$43,DailyRoster,5,FALSE)</f>
        <v>0</v>
      </c>
      <c r="H46" s="47"/>
      <c r="I46" s="28"/>
    </row>
    <row r="47" spans="1:9" hidden="1" x14ac:dyDescent="0.3">
      <c r="A47" s="17" t="str">
        <f>'Daily Roster'!$F$3</f>
        <v>[PHARMACY ROLE]</v>
      </c>
      <c r="B47" s="8"/>
      <c r="C47" s="50">
        <f>VLOOKUP(C$43,DailyRoster,6,FALSE)</f>
        <v>0</v>
      </c>
      <c r="D47" s="50">
        <f>VLOOKUP(D$43,DailyRoster,6,FALSE)</f>
        <v>0</v>
      </c>
      <c r="E47" s="50">
        <f>VLOOKUP(E$43,DailyRoster,6,FALSE)</f>
        <v>0</v>
      </c>
      <c r="F47" s="50">
        <f>VLOOKUP(F$43,DailyRoster,6,FALSE)</f>
        <v>0</v>
      </c>
      <c r="G47" s="51">
        <f>VLOOKUP(G$43,DailyRoster,6,FALSE)</f>
        <v>0</v>
      </c>
      <c r="H47" s="47"/>
      <c r="I47" s="28"/>
    </row>
    <row r="48" spans="1:9" hidden="1" x14ac:dyDescent="0.3">
      <c r="A48" s="17" t="str">
        <f>'Daily Roster'!$G$3</f>
        <v>[PHARMACY ROLE]</v>
      </c>
      <c r="B48" s="8"/>
      <c r="C48" s="50">
        <f>VLOOKUP(C$43,DailyRoster,7,FALSE)</f>
        <v>0</v>
      </c>
      <c r="D48" s="50">
        <f>VLOOKUP(D$43,DailyRoster,7,FALSE)</f>
        <v>0</v>
      </c>
      <c r="E48" s="50">
        <f>VLOOKUP(E$43,DailyRoster,7,FALSE)</f>
        <v>0</v>
      </c>
      <c r="F48" s="50">
        <f>VLOOKUP(F$43,DailyRoster,7,FALSE)</f>
        <v>0</v>
      </c>
      <c r="G48" s="51">
        <f>VLOOKUP(G$43,DailyRoster,7,FALSE)</f>
        <v>0</v>
      </c>
      <c r="H48" s="47"/>
      <c r="I48" s="28"/>
    </row>
    <row r="49" spans="1:9" s="42" customFormat="1" hidden="1" x14ac:dyDescent="0.3">
      <c r="A49" s="17" t="str">
        <f>'Daily Roster'!$H$3</f>
        <v>Sterile</v>
      </c>
      <c r="B49" s="40"/>
      <c r="C49" s="50" t="str">
        <f>VLOOKUP(C$43,DailyRoster,8,FALSE)</f>
        <v>lisa</v>
      </c>
      <c r="D49" s="50" t="str">
        <f>VLOOKUP(D$43,DailyRoster,8,FALSE)</f>
        <v>meg</v>
      </c>
      <c r="E49" s="50" t="str">
        <f>VLOOKUP(E$43,DailyRoster,8,FALSE)</f>
        <v>tim</v>
      </c>
      <c r="F49" s="50" t="str">
        <f>VLOOKUP(F$43,DailyRoster,8,FALSE)</f>
        <v>bob</v>
      </c>
      <c r="G49" s="51" t="str">
        <f>VLOOKUP(G$43,DailyRoster,8,FALSE)</f>
        <v>gramham</v>
      </c>
      <c r="H49" s="48"/>
      <c r="I49" s="41"/>
    </row>
    <row r="50" spans="1:9" hidden="1" x14ac:dyDescent="0.3">
      <c r="A50" s="17" t="str">
        <f>'Daily Roster'!$I$3</f>
        <v>sterile 2</v>
      </c>
      <c r="B50" s="8"/>
      <c r="C50" s="50">
        <f>VLOOKUP(C$43,DailyRoster,9,FALSE)</f>
        <v>10</v>
      </c>
      <c r="D50" s="50">
        <f>VLOOKUP(D$43,DailyRoster,9,FALSE)</f>
        <v>11</v>
      </c>
      <c r="E50" s="50">
        <f>VLOOKUP(E$43,DailyRoster,9,FALSE)</f>
        <v>0</v>
      </c>
      <c r="F50" s="50">
        <f>VLOOKUP(F$43,DailyRoster,9,FALSE)</f>
        <v>0</v>
      </c>
      <c r="G50" s="51">
        <f>VLOOKUP(G$43,DailyRoster,9,FALSE)</f>
        <v>0</v>
      </c>
      <c r="H50" s="47"/>
      <c r="I50" s="28"/>
    </row>
    <row r="51" spans="1:9" hidden="1" x14ac:dyDescent="0.3">
      <c r="A51" s="17" t="str">
        <f>'Daily Roster'!$J$3</f>
        <v>[PHARMACY ROLE]</v>
      </c>
      <c r="B51" s="8"/>
      <c r="C51" s="50">
        <f>VLOOKUP(C$43,DailyRoster,10,FALSE)</f>
        <v>0</v>
      </c>
      <c r="D51" s="50">
        <f>VLOOKUP(D$43,DailyRoster,10,FALSE)</f>
        <v>0</v>
      </c>
      <c r="E51" s="50">
        <f>VLOOKUP(E$43,DailyRoster,10,FALSE)</f>
        <v>0</v>
      </c>
      <c r="F51" s="50">
        <f>VLOOKUP(F$43,DailyRoster,10,FALSE)</f>
        <v>0</v>
      </c>
      <c r="G51" s="51">
        <f>VLOOKUP(G$43,DailyRoster,10,FALSE)</f>
        <v>0</v>
      </c>
      <c r="H51" s="47"/>
      <c r="I51" s="28"/>
    </row>
    <row r="52" spans="1:9" hidden="1" x14ac:dyDescent="0.3">
      <c r="A52" s="17" t="str">
        <f>'Daily Roster'!$K$3</f>
        <v>[PHARMACY ROLE]</v>
      </c>
      <c r="B52" s="8"/>
      <c r="C52" s="50">
        <f>VLOOKUP(C$43,DailyRoster,11,FALSE)</f>
        <v>0</v>
      </c>
      <c r="D52" s="50">
        <f>VLOOKUP(D$43,DailyRoster,11,FALSE)</f>
        <v>0</v>
      </c>
      <c r="E52" s="50">
        <f>VLOOKUP(E$43,DailyRoster,11,FALSE)</f>
        <v>0</v>
      </c>
      <c r="F52" s="50">
        <f>VLOOKUP(F$43,DailyRoster,11,FALSE)</f>
        <v>0</v>
      </c>
      <c r="G52" s="51">
        <f>VLOOKUP(G$43,DailyRoster,11,FALSE)</f>
        <v>0</v>
      </c>
      <c r="H52" s="47"/>
      <c r="I52" s="28"/>
    </row>
    <row r="53" spans="1:9" hidden="1" x14ac:dyDescent="0.3">
      <c r="A53" s="17" t="str">
        <f>'Daily Roster'!$L$3</f>
        <v>[PHARMACY ROLE]</v>
      </c>
      <c r="B53" s="8"/>
      <c r="C53" s="50">
        <f>VLOOKUP(C$43,DailyRoster,12,FALSE)</f>
        <v>0</v>
      </c>
      <c r="D53" s="50">
        <f>VLOOKUP(D$43,DailyRoster,12,FALSE)</f>
        <v>0</v>
      </c>
      <c r="E53" s="50">
        <f>VLOOKUP(E$43,DailyRoster,12,FALSE)</f>
        <v>0</v>
      </c>
      <c r="F53" s="50">
        <f>VLOOKUP(F$43,DailyRoster,12,FALSE)</f>
        <v>0</v>
      </c>
      <c r="G53" s="51">
        <f>VLOOKUP(G$43,DailyRoster,12,FALSE)</f>
        <v>0</v>
      </c>
      <c r="H53" s="47"/>
      <c r="I53" s="28"/>
    </row>
    <row r="54" spans="1:9" hidden="1" x14ac:dyDescent="0.3">
      <c r="A54" s="17" t="str">
        <f>'Daily Roster'!$M$3</f>
        <v>[PHARMACY ROLE]</v>
      </c>
      <c r="B54" s="8"/>
      <c r="C54" s="50">
        <f>VLOOKUP(C$43,DailyRoster,13,FALSE)</f>
        <v>0</v>
      </c>
      <c r="D54" s="50">
        <f>VLOOKUP(D$43,DailyRoster,13,FALSE)</f>
        <v>0</v>
      </c>
      <c r="E54" s="50">
        <f>VLOOKUP(E$43,DailyRoster,13,FALSE)</f>
        <v>0</v>
      </c>
      <c r="F54" s="50">
        <f>VLOOKUP(F$43,DailyRoster,13,FALSE)</f>
        <v>0</v>
      </c>
      <c r="G54" s="51">
        <f>VLOOKUP(G$43,DailyRoster,13,FALSE)</f>
        <v>0</v>
      </c>
      <c r="H54" s="47"/>
      <c r="I54" s="28"/>
    </row>
    <row r="55" spans="1:9" hidden="1" x14ac:dyDescent="0.3">
      <c r="A55" s="17" t="str">
        <f>'Daily Roster'!$N$3</f>
        <v>[PHARMACY ROLE]</v>
      </c>
      <c r="B55" s="8"/>
      <c r="C55" s="50">
        <f>VLOOKUP(C$43,DailyRoster,14,FALSE)</f>
        <v>0</v>
      </c>
      <c r="D55" s="50">
        <f>VLOOKUP(D$43,DailyRoster,14,FALSE)</f>
        <v>0</v>
      </c>
      <c r="E55" s="50">
        <f>VLOOKUP(E$43,DailyRoster,14,FALSE)</f>
        <v>0</v>
      </c>
      <c r="F55" s="50">
        <f>VLOOKUP(F$43,DailyRoster,14,FALSE)</f>
        <v>0</v>
      </c>
      <c r="G55" s="51">
        <f>VLOOKUP(G$43,DailyRoster,14,FALSE)</f>
        <v>0</v>
      </c>
      <c r="H55" s="47"/>
      <c r="I55" s="28"/>
    </row>
    <row r="56" spans="1:9" hidden="1" x14ac:dyDescent="0.3">
      <c r="A56" s="17" t="str">
        <f>'Daily Roster'!$O$3</f>
        <v>[PHARMACY ROLE]</v>
      </c>
      <c r="B56" s="8"/>
      <c r="C56" s="50">
        <f>VLOOKUP(C$43,DailyRoster,15,FALSE)</f>
        <v>0</v>
      </c>
      <c r="D56" s="50">
        <f>VLOOKUP(D$43,DailyRoster,15,FALSE)</f>
        <v>0</v>
      </c>
      <c r="E56" s="50">
        <f>VLOOKUP(E$43,DailyRoster,15,FALSE)</f>
        <v>0</v>
      </c>
      <c r="F56" s="50">
        <f>VLOOKUP(F$43,DailyRoster,15,FALSE)</f>
        <v>0</v>
      </c>
      <c r="G56" s="51">
        <f>VLOOKUP(G$43,DailyRoster,15,FALSE)</f>
        <v>0</v>
      </c>
      <c r="H56" s="47"/>
      <c r="I56" s="28"/>
    </row>
    <row r="57" spans="1:9" hidden="1" x14ac:dyDescent="0.3">
      <c r="A57" s="17" t="str">
        <f>'Daily Roster'!$P$3</f>
        <v>[PHARMACY ROLE]</v>
      </c>
      <c r="B57" s="8"/>
      <c r="C57" s="50">
        <f>VLOOKUP(C$43,DailyRoster,16,FALSE)</f>
        <v>0</v>
      </c>
      <c r="D57" s="50">
        <f>VLOOKUP(D$43,DailyRoster,16,FALSE)</f>
        <v>0</v>
      </c>
      <c r="E57" s="50">
        <f>VLOOKUP(E$43,DailyRoster,16,FALSE)</f>
        <v>0</v>
      </c>
      <c r="F57" s="50">
        <f>VLOOKUP(F$43,DailyRoster,16,FALSE)</f>
        <v>0</v>
      </c>
      <c r="G57" s="51">
        <f>VLOOKUP(G$43,DailyRoster,16,FALSE)</f>
        <v>0</v>
      </c>
      <c r="H57" s="24"/>
      <c r="I57" s="32"/>
    </row>
    <row r="58" spans="1:9" hidden="1" x14ac:dyDescent="0.3">
      <c r="A58" s="17" t="str">
        <f>'Daily Roster'!$Q$3</f>
        <v>[PHARMACY ROLE]</v>
      </c>
      <c r="B58" s="8"/>
      <c r="C58" s="50">
        <f>VLOOKUP(C$43,DailyRoster,17,FALSE)</f>
        <v>0</v>
      </c>
      <c r="D58" s="50">
        <f>VLOOKUP(D$43,DailyRoster,17,FALSE)</f>
        <v>0</v>
      </c>
      <c r="E58" s="50">
        <f>VLOOKUP(E$43,DailyRoster,17,FALSE)</f>
        <v>0</v>
      </c>
      <c r="F58" s="50">
        <f>VLOOKUP(F$43,DailyRoster,17,FALSE)</f>
        <v>0</v>
      </c>
      <c r="G58" s="51">
        <f>VLOOKUP(G$43,DailyRoster,17,FALSE)</f>
        <v>0</v>
      </c>
      <c r="H58" s="24"/>
      <c r="I58" s="32"/>
    </row>
    <row r="59" spans="1:9" hidden="1" x14ac:dyDescent="0.3">
      <c r="A59" s="17" t="str">
        <f>'Daily Roster'!$R$3</f>
        <v>[PHARMACY ROLE]</v>
      </c>
      <c r="B59" s="8"/>
      <c r="C59" s="50">
        <f>VLOOKUP(C$43,DailyRoster,18,FALSE)</f>
        <v>0</v>
      </c>
      <c r="D59" s="50">
        <f>VLOOKUP(D$43,DailyRoster,18,FALSE)</f>
        <v>0</v>
      </c>
      <c r="E59" s="50">
        <f>VLOOKUP(E$43,DailyRoster,18,FALSE)</f>
        <v>0</v>
      </c>
      <c r="F59" s="50">
        <f>VLOOKUP(F$43,DailyRoster,18,FALSE)</f>
        <v>0</v>
      </c>
      <c r="G59" s="51">
        <f>VLOOKUP(G$43,DailyRoster,18,FALSE)</f>
        <v>0</v>
      </c>
      <c r="H59" s="24"/>
      <c r="I59" s="32"/>
    </row>
    <row r="60" spans="1:9" hidden="1" x14ac:dyDescent="0.3">
      <c r="A60" s="17" t="str">
        <f>'Daily Roster'!$S$3</f>
        <v>[PHARMACY ROLE]</v>
      </c>
      <c r="B60" s="8"/>
      <c r="C60" s="50">
        <f>VLOOKUP(C$43,DailyRoster,19,FALSE)</f>
        <v>0</v>
      </c>
      <c r="D60" s="50">
        <f>VLOOKUP(D$43,DailyRoster,19,FALSE)</f>
        <v>0</v>
      </c>
      <c r="E60" s="50">
        <f>VLOOKUP(E$43,DailyRoster,19,FALSE)</f>
        <v>0</v>
      </c>
      <c r="F60" s="50">
        <f>VLOOKUP(F$43,DailyRoster,19,FALSE)</f>
        <v>0</v>
      </c>
      <c r="G60" s="51">
        <f>VLOOKUP(G$43,DailyRoster,19,FALSE)</f>
        <v>0</v>
      </c>
      <c r="H60" s="24"/>
      <c r="I60" s="32"/>
    </row>
    <row r="61" spans="1:9" hidden="1" x14ac:dyDescent="0.3">
      <c r="A61" s="17" t="str">
        <f>'Daily Roster'!$T$3</f>
        <v>[PHARMACY ROLE]</v>
      </c>
      <c r="B61" s="8"/>
      <c r="C61" s="50">
        <f>VLOOKUP(C$43,DailyRoster,20,FALSE)</f>
        <v>0</v>
      </c>
      <c r="D61" s="50">
        <f>VLOOKUP(D$43,DailyRoster,20,FALSE)</f>
        <v>0</v>
      </c>
      <c r="E61" s="50">
        <f>VLOOKUP(E$43,DailyRoster,20,FALSE)</f>
        <v>0</v>
      </c>
      <c r="F61" s="50">
        <f>VLOOKUP(F$43,DailyRoster,20,FALSE)</f>
        <v>0</v>
      </c>
      <c r="G61" s="51">
        <f>VLOOKUP(G$43,DailyRoster,20,FALSE)</f>
        <v>0</v>
      </c>
      <c r="H61" s="24"/>
      <c r="I61" s="32"/>
    </row>
    <row r="62" spans="1:9" hidden="1" x14ac:dyDescent="0.3">
      <c r="A62" s="29"/>
      <c r="B62" s="30"/>
      <c r="C62" s="53">
        <f t="array" ref="C62:I62">Days+22+DATE(Calendar1Year,Calendar1MonthOption,1)-WEEKDAY(DATE(Calendar1Year,Calendar1MonthOption,1),WeekdayOption)</f>
        <v>43120</v>
      </c>
      <c r="D62" s="54">
        <v>43121</v>
      </c>
      <c r="E62" s="53">
        <v>43122</v>
      </c>
      <c r="F62" s="54">
        <v>43123</v>
      </c>
      <c r="G62" s="55">
        <v>43124</v>
      </c>
      <c r="H62" s="37">
        <v>43125</v>
      </c>
      <c r="I62" s="36">
        <v>43126</v>
      </c>
    </row>
    <row r="63" spans="1:9" hidden="1" x14ac:dyDescent="0.3">
      <c r="A63" s="17" t="str">
        <f>'Daily Roster'!$C$3</f>
        <v>CLINICAL PCIST 2</v>
      </c>
      <c r="B63" s="8"/>
      <c r="C63" s="50">
        <f>VLOOKUP(C$62,DailyRoster,3,FALSE)</f>
        <v>0</v>
      </c>
      <c r="D63" s="50">
        <f>VLOOKUP(D$62,DailyRoster,3,FALSE)</f>
        <v>0</v>
      </c>
      <c r="E63" s="50">
        <f>VLOOKUP(E$62,DailyRoster,3,FALSE)</f>
        <v>0</v>
      </c>
      <c r="F63" s="50">
        <f>VLOOKUP(F$62,DailyRoster,3,FALSE)</f>
        <v>0</v>
      </c>
      <c r="G63" s="51">
        <f>VLOOKUP(G$62,DailyRoster,3,FALSE)</f>
        <v>0</v>
      </c>
      <c r="H63" s="47"/>
      <c r="I63" s="28"/>
    </row>
    <row r="64" spans="1:9" hidden="1" x14ac:dyDescent="0.3">
      <c r="A64" s="17" t="str">
        <f>'Daily Roster'!$D$3</f>
        <v>CLINICAL PCIST 2</v>
      </c>
      <c r="B64" s="8"/>
      <c r="C64" s="50">
        <f>VLOOKUP(C$62,DailyRoster,4,FALSE)</f>
        <v>0</v>
      </c>
      <c r="D64" s="50">
        <f>VLOOKUP(D$62,DailyRoster,4,FALSE)</f>
        <v>0</v>
      </c>
      <c r="E64" s="50">
        <f>VLOOKUP(E$62,DailyRoster,4,FALSE)</f>
        <v>0</v>
      </c>
      <c r="F64" s="50">
        <f>VLOOKUP(F$62,DailyRoster,4,FALSE)</f>
        <v>0</v>
      </c>
      <c r="G64" s="51">
        <f>VLOOKUP(G$62,DailyRoster,4,FALSE)</f>
        <v>0</v>
      </c>
      <c r="H64" s="47"/>
      <c r="I64" s="28"/>
    </row>
    <row r="65" spans="1:9" hidden="1" x14ac:dyDescent="0.3">
      <c r="A65" s="17" t="str">
        <f>'Daily Roster'!$E$3</f>
        <v>[PHARMACY ROLE]</v>
      </c>
      <c r="B65" s="8"/>
      <c r="C65" s="50">
        <f>VLOOKUP(C$62,DailyRoster,5,FALSE)</f>
        <v>0</v>
      </c>
      <c r="D65" s="50">
        <f>VLOOKUP(D$62,DailyRoster,5,FALSE)</f>
        <v>0</v>
      </c>
      <c r="E65" s="50">
        <f>VLOOKUP(E$62,DailyRoster,5,FALSE)</f>
        <v>0</v>
      </c>
      <c r="F65" s="50">
        <f>VLOOKUP(F$62,DailyRoster,5,FALSE)</f>
        <v>0</v>
      </c>
      <c r="G65" s="51">
        <f>VLOOKUP(G$62,DailyRoster,5,FALSE)</f>
        <v>0</v>
      </c>
      <c r="H65" s="47"/>
      <c r="I65" s="28"/>
    </row>
    <row r="66" spans="1:9" hidden="1" x14ac:dyDescent="0.3">
      <c r="A66" s="17" t="str">
        <f>'Daily Roster'!$F$3</f>
        <v>[PHARMACY ROLE]</v>
      </c>
      <c r="B66" s="8"/>
      <c r="C66" s="50">
        <f>VLOOKUP(C$62,DailyRoster,6,FALSE)</f>
        <v>0</v>
      </c>
      <c r="D66" s="50">
        <f>VLOOKUP(D$62,DailyRoster,6,FALSE)</f>
        <v>0</v>
      </c>
      <c r="E66" s="50">
        <f>VLOOKUP(E$62,DailyRoster,6,FALSE)</f>
        <v>0</v>
      </c>
      <c r="F66" s="50">
        <f>VLOOKUP(F$62,DailyRoster,6,FALSE)</f>
        <v>0</v>
      </c>
      <c r="G66" s="51">
        <f>VLOOKUP(G$62,DailyRoster,6,FALSE)</f>
        <v>0</v>
      </c>
      <c r="H66" s="47"/>
      <c r="I66" s="28"/>
    </row>
    <row r="67" spans="1:9" hidden="1" x14ac:dyDescent="0.3">
      <c r="A67" s="17" t="str">
        <f>'Daily Roster'!$G$3</f>
        <v>[PHARMACY ROLE]</v>
      </c>
      <c r="B67" s="8"/>
      <c r="C67" s="50">
        <f>VLOOKUP(C$62,DailyRoster,7,FALSE)</f>
        <v>0</v>
      </c>
      <c r="D67" s="50">
        <f>VLOOKUP(D$62,DailyRoster,7,FALSE)</f>
        <v>0</v>
      </c>
      <c r="E67" s="50">
        <f>VLOOKUP(E$62,DailyRoster,7,FALSE)</f>
        <v>0</v>
      </c>
      <c r="F67" s="50">
        <f>VLOOKUP(F$62,DailyRoster,7,FALSE)</f>
        <v>0</v>
      </c>
      <c r="G67" s="51">
        <f>VLOOKUP(G$62,DailyRoster,7,FALSE)</f>
        <v>0</v>
      </c>
      <c r="H67" s="47"/>
      <c r="I67" s="28"/>
    </row>
    <row r="68" spans="1:9" hidden="1" x14ac:dyDescent="0.3">
      <c r="A68" s="17" t="str">
        <f>'Daily Roster'!$H$3</f>
        <v>Sterile</v>
      </c>
      <c r="B68" s="8"/>
      <c r="C68" s="50" t="str">
        <f>VLOOKUP(C$62,DailyRoster,8,FALSE)</f>
        <v>sue</v>
      </c>
      <c r="D68" s="50" t="str">
        <f>VLOOKUP(D$62,DailyRoster,8,FALSE)</f>
        <v xml:space="preserve">pam </v>
      </c>
      <c r="E68" s="50">
        <f>VLOOKUP(E$62,DailyRoster,8,FALSE)</f>
        <v>5.9677419354838701</v>
      </c>
      <c r="F68" s="50">
        <f>VLOOKUP(F$62,DailyRoster,8,FALSE)</f>
        <v>6.2580645161290303</v>
      </c>
      <c r="G68" s="51">
        <f>VLOOKUP(G$62,DailyRoster,8,FALSE)</f>
        <v>6.5483870967741904</v>
      </c>
      <c r="H68" s="47"/>
      <c r="I68" s="28"/>
    </row>
    <row r="69" spans="1:9" hidden="1" x14ac:dyDescent="0.3">
      <c r="A69" s="17" t="str">
        <f>'Daily Roster'!$I$3</f>
        <v>sterile 2</v>
      </c>
      <c r="B69" s="8"/>
      <c r="C69" s="50">
        <f>VLOOKUP(C$62,DailyRoster,9,FALSE)</f>
        <v>12</v>
      </c>
      <c r="D69" s="50">
        <f>VLOOKUP(D$62,DailyRoster,9,FALSE)</f>
        <v>13</v>
      </c>
      <c r="E69" s="50">
        <f>VLOOKUP(E$62,DailyRoster,9,FALSE)</f>
        <v>0</v>
      </c>
      <c r="F69" s="50">
        <f>VLOOKUP(F$62,DailyRoster,9,FALSE)</f>
        <v>0</v>
      </c>
      <c r="G69" s="51">
        <f>VLOOKUP(G$62,DailyRoster,9,FALSE)</f>
        <v>0</v>
      </c>
      <c r="H69" s="47"/>
      <c r="I69" s="28"/>
    </row>
    <row r="70" spans="1:9" hidden="1" x14ac:dyDescent="0.3">
      <c r="A70" s="17" t="str">
        <f>'Daily Roster'!$J$3</f>
        <v>[PHARMACY ROLE]</v>
      </c>
      <c r="B70" s="8"/>
      <c r="C70" s="50">
        <f>VLOOKUP(C$62,DailyRoster,10,FALSE)</f>
        <v>0</v>
      </c>
      <c r="D70" s="50">
        <f>VLOOKUP(D$62,DailyRoster,10,FALSE)</f>
        <v>0</v>
      </c>
      <c r="E70" s="50">
        <f>VLOOKUP(E$62,DailyRoster,10,FALSE)</f>
        <v>0</v>
      </c>
      <c r="F70" s="50">
        <f>VLOOKUP(F$62,DailyRoster,10,FALSE)</f>
        <v>0</v>
      </c>
      <c r="G70" s="51">
        <f>VLOOKUP(G$62,DailyRoster,10,FALSE)</f>
        <v>0</v>
      </c>
      <c r="H70" s="47"/>
      <c r="I70" s="28"/>
    </row>
    <row r="71" spans="1:9" hidden="1" x14ac:dyDescent="0.3">
      <c r="A71" s="17" t="str">
        <f>'Daily Roster'!$K$3</f>
        <v>[PHARMACY ROLE]</v>
      </c>
      <c r="B71" s="8"/>
      <c r="C71" s="50">
        <f>VLOOKUP(C$62,DailyRoster,11,FALSE)</f>
        <v>0</v>
      </c>
      <c r="D71" s="50">
        <f>VLOOKUP(D$62,DailyRoster,11,FALSE)</f>
        <v>0</v>
      </c>
      <c r="E71" s="50">
        <f>VLOOKUP(E$62,DailyRoster,11,FALSE)</f>
        <v>0</v>
      </c>
      <c r="F71" s="50">
        <f>VLOOKUP(F$62,DailyRoster,11,FALSE)</f>
        <v>0</v>
      </c>
      <c r="G71" s="51">
        <f>VLOOKUP(G$62,DailyRoster,11,FALSE)</f>
        <v>0</v>
      </c>
      <c r="H71" s="47"/>
      <c r="I71" s="28"/>
    </row>
    <row r="72" spans="1:9" hidden="1" x14ac:dyDescent="0.3">
      <c r="A72" s="17" t="str">
        <f>'Daily Roster'!$L$3</f>
        <v>[PHARMACY ROLE]</v>
      </c>
      <c r="B72" s="8"/>
      <c r="C72" s="50">
        <f>VLOOKUP(C$62,DailyRoster,12,FALSE)</f>
        <v>0</v>
      </c>
      <c r="D72" s="50">
        <f>VLOOKUP(D$62,DailyRoster,12,FALSE)</f>
        <v>0</v>
      </c>
      <c r="E72" s="50">
        <f>VLOOKUP(E$62,DailyRoster,12,FALSE)</f>
        <v>0</v>
      </c>
      <c r="F72" s="50">
        <f>VLOOKUP(F$62,DailyRoster,12,FALSE)</f>
        <v>0</v>
      </c>
      <c r="G72" s="51">
        <f>VLOOKUP(G$62,DailyRoster,12,FALSE)</f>
        <v>0</v>
      </c>
      <c r="H72" s="47"/>
      <c r="I72" s="28"/>
    </row>
    <row r="73" spans="1:9" hidden="1" x14ac:dyDescent="0.3">
      <c r="A73" s="17" t="str">
        <f>'Daily Roster'!$M$3</f>
        <v>[PHARMACY ROLE]</v>
      </c>
      <c r="B73" s="8"/>
      <c r="C73" s="50">
        <f>VLOOKUP(C$62,DailyRoster,13,FALSE)</f>
        <v>0</v>
      </c>
      <c r="D73" s="50">
        <f>VLOOKUP(D$62,DailyRoster,13,FALSE)</f>
        <v>0</v>
      </c>
      <c r="E73" s="50">
        <f>VLOOKUP(E$62,DailyRoster,13,FALSE)</f>
        <v>0</v>
      </c>
      <c r="F73" s="50">
        <f>VLOOKUP(F$62,DailyRoster,13,FALSE)</f>
        <v>0</v>
      </c>
      <c r="G73" s="51">
        <f>VLOOKUP(G$62,DailyRoster,13,FALSE)</f>
        <v>0</v>
      </c>
      <c r="H73" s="47"/>
      <c r="I73" s="28"/>
    </row>
    <row r="74" spans="1:9" hidden="1" x14ac:dyDescent="0.3">
      <c r="A74" s="17" t="str">
        <f>'Daily Roster'!$N$3</f>
        <v>[PHARMACY ROLE]</v>
      </c>
      <c r="B74" s="8"/>
      <c r="C74" s="50">
        <f>VLOOKUP(C$62,DailyRoster,14,FALSE)</f>
        <v>0</v>
      </c>
      <c r="D74" s="50">
        <f>VLOOKUP(D$62,DailyRoster,14,FALSE)</f>
        <v>0</v>
      </c>
      <c r="E74" s="50">
        <f>VLOOKUP(E$62,DailyRoster,14,FALSE)</f>
        <v>0</v>
      </c>
      <c r="F74" s="50">
        <f>VLOOKUP(F$62,DailyRoster,14,FALSE)</f>
        <v>0</v>
      </c>
      <c r="G74" s="51">
        <f>VLOOKUP(G$62,DailyRoster,14,FALSE)</f>
        <v>0</v>
      </c>
      <c r="H74" s="47"/>
      <c r="I74" s="28"/>
    </row>
    <row r="75" spans="1:9" hidden="1" x14ac:dyDescent="0.3">
      <c r="A75" s="17" t="str">
        <f>'Daily Roster'!$O$3</f>
        <v>[PHARMACY ROLE]</v>
      </c>
      <c r="B75" s="8"/>
      <c r="C75" s="50">
        <f>VLOOKUP(C$62,DailyRoster,15,FALSE)</f>
        <v>0</v>
      </c>
      <c r="D75" s="50">
        <f>VLOOKUP(D$62,DailyRoster,15,FALSE)</f>
        <v>0</v>
      </c>
      <c r="E75" s="50">
        <f>VLOOKUP(E$62,DailyRoster,15,FALSE)</f>
        <v>0</v>
      </c>
      <c r="F75" s="50">
        <f>VLOOKUP(F$62,DailyRoster,15,FALSE)</f>
        <v>0</v>
      </c>
      <c r="G75" s="51">
        <f>VLOOKUP(G$62,DailyRoster,15,FALSE)</f>
        <v>0</v>
      </c>
      <c r="H75" s="47"/>
      <c r="I75" s="28"/>
    </row>
    <row r="76" spans="1:9" hidden="1" x14ac:dyDescent="0.3">
      <c r="A76" s="17" t="str">
        <f>'Daily Roster'!$P$3</f>
        <v>[PHARMACY ROLE]</v>
      </c>
      <c r="B76" s="8"/>
      <c r="C76" s="50">
        <f>VLOOKUP(C$62,DailyRoster,16,FALSE)</f>
        <v>0</v>
      </c>
      <c r="D76" s="50">
        <f>VLOOKUP(D$62,DailyRoster,16,FALSE)</f>
        <v>0</v>
      </c>
      <c r="E76" s="50">
        <f>VLOOKUP(E$62,DailyRoster,16,FALSE)</f>
        <v>0</v>
      </c>
      <c r="F76" s="50">
        <f>VLOOKUP(F$62,DailyRoster,16,FALSE)</f>
        <v>0</v>
      </c>
      <c r="G76" s="51">
        <f>VLOOKUP(G$62,DailyRoster,16,FALSE)</f>
        <v>0</v>
      </c>
      <c r="H76" s="24"/>
      <c r="I76" s="32"/>
    </row>
    <row r="77" spans="1:9" hidden="1" x14ac:dyDescent="0.3">
      <c r="A77" s="17" t="str">
        <f>'Daily Roster'!$Q$3</f>
        <v>[PHARMACY ROLE]</v>
      </c>
      <c r="B77" s="8"/>
      <c r="C77" s="50">
        <f>VLOOKUP(C$62,DailyRoster,17,FALSE)</f>
        <v>0</v>
      </c>
      <c r="D77" s="50">
        <f>VLOOKUP(D$62,DailyRoster,17,FALSE)</f>
        <v>0</v>
      </c>
      <c r="E77" s="50">
        <f>VLOOKUP(E$62,DailyRoster,17,FALSE)</f>
        <v>0</v>
      </c>
      <c r="F77" s="50">
        <f>VLOOKUP(F$62,DailyRoster,17,FALSE)</f>
        <v>0</v>
      </c>
      <c r="G77" s="51">
        <f>VLOOKUP(G$62,DailyRoster,17,FALSE)</f>
        <v>0</v>
      </c>
      <c r="H77" s="24"/>
      <c r="I77" s="32"/>
    </row>
    <row r="78" spans="1:9" hidden="1" x14ac:dyDescent="0.3">
      <c r="A78" s="17" t="str">
        <f>'Daily Roster'!$R$3</f>
        <v>[PHARMACY ROLE]</v>
      </c>
      <c r="B78" s="8"/>
      <c r="C78" s="50">
        <f>VLOOKUP(C$62,DailyRoster,18,FALSE)</f>
        <v>0</v>
      </c>
      <c r="D78" s="50">
        <f>VLOOKUP(D$62,DailyRoster,18,FALSE)</f>
        <v>0</v>
      </c>
      <c r="E78" s="50">
        <f>VLOOKUP(E$62,DailyRoster,18,FALSE)</f>
        <v>0</v>
      </c>
      <c r="F78" s="50">
        <f>VLOOKUP(F$62,DailyRoster,18,FALSE)</f>
        <v>0</v>
      </c>
      <c r="G78" s="51">
        <f>VLOOKUP(G$62,DailyRoster,18,FALSE)</f>
        <v>0</v>
      </c>
      <c r="H78" s="24"/>
      <c r="I78" s="32"/>
    </row>
    <row r="79" spans="1:9" hidden="1" x14ac:dyDescent="0.3">
      <c r="A79" s="17" t="str">
        <f>'Daily Roster'!$S$3</f>
        <v>[PHARMACY ROLE]</v>
      </c>
      <c r="B79" s="8"/>
      <c r="C79" s="50">
        <f>VLOOKUP(C$62,DailyRoster,19,FALSE)</f>
        <v>0</v>
      </c>
      <c r="D79" s="50">
        <f>VLOOKUP(D$62,DailyRoster,19,FALSE)</f>
        <v>0</v>
      </c>
      <c r="E79" s="50">
        <f>VLOOKUP(E$62,DailyRoster,19,FALSE)</f>
        <v>0</v>
      </c>
      <c r="F79" s="50">
        <f>VLOOKUP(F$62,DailyRoster,19,FALSE)</f>
        <v>0</v>
      </c>
      <c r="G79" s="51">
        <f>VLOOKUP(G$62,DailyRoster,19,FALSE)</f>
        <v>0</v>
      </c>
      <c r="H79" s="24"/>
      <c r="I79" s="32"/>
    </row>
    <row r="80" spans="1:9" hidden="1" x14ac:dyDescent="0.3">
      <c r="A80" s="17" t="str">
        <f>'Daily Roster'!$T$3</f>
        <v>[PHARMACY ROLE]</v>
      </c>
      <c r="B80" s="8"/>
      <c r="C80" s="50">
        <f>VLOOKUP(C$62,DailyRoster,20,FALSE)</f>
        <v>0</v>
      </c>
      <c r="D80" s="50">
        <f>VLOOKUP(D$62,DailyRoster,20,FALSE)</f>
        <v>0</v>
      </c>
      <c r="E80" s="50">
        <f>VLOOKUP(E$62,DailyRoster,20,FALSE)</f>
        <v>0</v>
      </c>
      <c r="F80" s="50">
        <f>VLOOKUP(F$62,DailyRoster,20,FALSE)</f>
        <v>0</v>
      </c>
      <c r="G80" s="51">
        <f>VLOOKUP(G$62,DailyRoster,20,FALSE)</f>
        <v>0</v>
      </c>
      <c r="H80" s="24"/>
      <c r="I80" s="32"/>
    </row>
    <row r="81" spans="1:9" hidden="1" x14ac:dyDescent="0.3">
      <c r="A81" s="29"/>
      <c r="B81" s="31"/>
      <c r="C81" s="53">
        <f t="array" ref="C81:I81">Days+29+DATE(Calendar1Year,Calendar1MonthOption,1)-WEEKDAY(DATE(Calendar1Year,Calendar1MonthOption,1),WeekdayOption)</f>
        <v>43127</v>
      </c>
      <c r="D81" s="54">
        <v>43128</v>
      </c>
      <c r="E81" s="53">
        <v>43129</v>
      </c>
      <c r="F81" s="54">
        <v>43130</v>
      </c>
      <c r="G81" s="55">
        <v>43131</v>
      </c>
      <c r="H81" s="37">
        <v>43132</v>
      </c>
      <c r="I81" s="36">
        <v>43133</v>
      </c>
    </row>
    <row r="82" spans="1:9" hidden="1" x14ac:dyDescent="0.3">
      <c r="A82" s="17" t="str">
        <f>'Daily Roster'!$C$3</f>
        <v>CLINICAL PCIST 2</v>
      </c>
      <c r="B82" s="8"/>
      <c r="C82" s="50">
        <f>VLOOKUP(C$81,DailyRoster,3,FALSE)</f>
        <v>0</v>
      </c>
      <c r="D82" s="50">
        <f>VLOOKUP(D$81,DailyRoster,3,FALSE)</f>
        <v>0</v>
      </c>
      <c r="E82" s="50">
        <f>VLOOKUP(E$81,DailyRoster,3,FALSE)</f>
        <v>0</v>
      </c>
      <c r="F82" s="50">
        <f>VLOOKUP(F$81,DailyRoster,3,FALSE)</f>
        <v>0</v>
      </c>
      <c r="G82" s="51">
        <f>VLOOKUP(G$81,DailyRoster,3,FALSE)</f>
        <v>0</v>
      </c>
      <c r="H82" s="47"/>
      <c r="I82" s="28"/>
    </row>
    <row r="83" spans="1:9" hidden="1" x14ac:dyDescent="0.3">
      <c r="A83" s="17" t="str">
        <f>'Daily Roster'!$D$3</f>
        <v>CLINICAL PCIST 2</v>
      </c>
      <c r="B83" s="8"/>
      <c r="C83" s="50">
        <f>VLOOKUP(C$81,DailyRoster,4,FALSE)</f>
        <v>0</v>
      </c>
      <c r="D83" s="50">
        <f>VLOOKUP(D$81,DailyRoster,4,FALSE)</f>
        <v>0</v>
      </c>
      <c r="E83" s="50">
        <f>VLOOKUP(E$81,DailyRoster,4,FALSE)</f>
        <v>0</v>
      </c>
      <c r="F83" s="50">
        <f>VLOOKUP(F$81,DailyRoster,4,FALSE)</f>
        <v>0</v>
      </c>
      <c r="G83" s="51">
        <f>VLOOKUP(G$81,DailyRoster,4,FALSE)</f>
        <v>0</v>
      </c>
      <c r="H83" s="47"/>
      <c r="I83" s="28"/>
    </row>
    <row r="84" spans="1:9" hidden="1" x14ac:dyDescent="0.3">
      <c r="A84" s="17" t="str">
        <f>'Daily Roster'!$E$3</f>
        <v>[PHARMACY ROLE]</v>
      </c>
      <c r="B84" s="8"/>
      <c r="C84" s="50">
        <f>VLOOKUP(C$81,DailyRoster,5,FALSE)</f>
        <v>0</v>
      </c>
      <c r="D84" s="50">
        <f>VLOOKUP(D$81,DailyRoster,5,FALSE)</f>
        <v>0</v>
      </c>
      <c r="E84" s="50">
        <f>VLOOKUP(E$81,DailyRoster,5,FALSE)</f>
        <v>0</v>
      </c>
      <c r="F84" s="50">
        <f>VLOOKUP(F$81,DailyRoster,5,FALSE)</f>
        <v>0</v>
      </c>
      <c r="G84" s="51">
        <f>VLOOKUP(G$81,DailyRoster,5,FALSE)</f>
        <v>0</v>
      </c>
      <c r="H84" s="47"/>
      <c r="I84" s="28"/>
    </row>
    <row r="85" spans="1:9" hidden="1" x14ac:dyDescent="0.3">
      <c r="A85" s="17" t="str">
        <f>'Daily Roster'!$F$3</f>
        <v>[PHARMACY ROLE]</v>
      </c>
      <c r="B85" s="8"/>
      <c r="C85" s="50">
        <f>VLOOKUP(C$81,DailyRoster,6,FALSE)</f>
        <v>0</v>
      </c>
      <c r="D85" s="50">
        <f>VLOOKUP(D$81,DailyRoster,6,FALSE)</f>
        <v>0</v>
      </c>
      <c r="E85" s="50">
        <f>VLOOKUP(E$81,DailyRoster,6,FALSE)</f>
        <v>0</v>
      </c>
      <c r="F85" s="50">
        <f>VLOOKUP(F$81,DailyRoster,6,FALSE)</f>
        <v>0</v>
      </c>
      <c r="G85" s="51">
        <f>VLOOKUP(G$81,DailyRoster,6,FALSE)</f>
        <v>0</v>
      </c>
      <c r="H85" s="47"/>
      <c r="I85" s="28"/>
    </row>
    <row r="86" spans="1:9" hidden="1" x14ac:dyDescent="0.3">
      <c r="A86" s="17" t="str">
        <f>'Daily Roster'!$G$3</f>
        <v>[PHARMACY ROLE]</v>
      </c>
      <c r="B86" s="8"/>
      <c r="C86" s="50">
        <f>VLOOKUP(C$81,DailyRoster,7,FALSE)</f>
        <v>0</v>
      </c>
      <c r="D86" s="50">
        <f>VLOOKUP(D$81,DailyRoster,7,FALSE)</f>
        <v>0</v>
      </c>
      <c r="E86" s="50">
        <f>VLOOKUP(E$81,DailyRoster,7,FALSE)</f>
        <v>0</v>
      </c>
      <c r="F86" s="50">
        <f>VLOOKUP(F$81,DailyRoster,7,FALSE)</f>
        <v>0</v>
      </c>
      <c r="G86" s="51">
        <f>VLOOKUP(G$81,DailyRoster,7,FALSE)</f>
        <v>0</v>
      </c>
      <c r="H86" s="47"/>
      <c r="I86" s="28"/>
    </row>
    <row r="87" spans="1:9" hidden="1" x14ac:dyDescent="0.3">
      <c r="A87" s="17" t="str">
        <f>'Daily Roster'!$H$3</f>
        <v>Sterile</v>
      </c>
      <c r="B87" s="8"/>
      <c r="C87" s="50">
        <f>VLOOKUP(C$81,DailyRoster,8,FALSE)</f>
        <v>0</v>
      </c>
      <c r="D87" s="50">
        <f>VLOOKUP(D$81,DailyRoster,8,FALSE)</f>
        <v>0</v>
      </c>
      <c r="E87" s="50">
        <f>VLOOKUP(E$81,DailyRoster,8,FALSE)</f>
        <v>0</v>
      </c>
      <c r="F87" s="50">
        <f>VLOOKUP(F$81,DailyRoster,8,FALSE)</f>
        <v>0</v>
      </c>
      <c r="G87" s="51">
        <f>VLOOKUP(G$81,DailyRoster,8,FALSE)</f>
        <v>0</v>
      </c>
      <c r="H87" s="47"/>
      <c r="I87" s="28"/>
    </row>
    <row r="88" spans="1:9" hidden="1" x14ac:dyDescent="0.3">
      <c r="A88" s="17" t="str">
        <f>'Daily Roster'!$I$3</f>
        <v>sterile 2</v>
      </c>
      <c r="B88" s="8"/>
      <c r="C88" s="50">
        <f>VLOOKUP(C$81,DailyRoster,9,FALSE)</f>
        <v>0</v>
      </c>
      <c r="D88" s="50">
        <f>VLOOKUP(D$81,DailyRoster,9,FALSE)</f>
        <v>0</v>
      </c>
      <c r="E88" s="50">
        <f>VLOOKUP(E$81,DailyRoster,9,FALSE)</f>
        <v>0</v>
      </c>
      <c r="F88" s="50">
        <f>VLOOKUP(F$81,DailyRoster,9,FALSE)</f>
        <v>0</v>
      </c>
      <c r="G88" s="51">
        <f>VLOOKUP(G$81,DailyRoster,9,FALSE)</f>
        <v>0</v>
      </c>
      <c r="H88" s="47"/>
      <c r="I88" s="28"/>
    </row>
    <row r="89" spans="1:9" hidden="1" x14ac:dyDescent="0.3">
      <c r="A89" s="17" t="str">
        <f>'Daily Roster'!$J$3</f>
        <v>[PHARMACY ROLE]</v>
      </c>
      <c r="B89" s="8"/>
      <c r="C89" s="50">
        <f>VLOOKUP(C$81,DailyRoster,10,FALSE)</f>
        <v>0</v>
      </c>
      <c r="D89" s="50">
        <f>VLOOKUP(D$81,DailyRoster,10,FALSE)</f>
        <v>0</v>
      </c>
      <c r="E89" s="50">
        <f>VLOOKUP(E$81,DailyRoster,10,FALSE)</f>
        <v>0</v>
      </c>
      <c r="F89" s="50">
        <f>VLOOKUP(F$81,DailyRoster,10,FALSE)</f>
        <v>0</v>
      </c>
      <c r="G89" s="51">
        <f>VLOOKUP(G$81,DailyRoster,10,FALSE)</f>
        <v>0</v>
      </c>
      <c r="H89" s="47"/>
      <c r="I89" s="28"/>
    </row>
    <row r="90" spans="1:9" hidden="1" x14ac:dyDescent="0.3">
      <c r="A90" s="17" t="str">
        <f>'Daily Roster'!$K$3</f>
        <v>[PHARMACY ROLE]</v>
      </c>
      <c r="B90" s="8"/>
      <c r="C90" s="50">
        <f>VLOOKUP(C$81,DailyRoster,11,FALSE)</f>
        <v>0</v>
      </c>
      <c r="D90" s="50">
        <f>VLOOKUP(D$81,DailyRoster,11,FALSE)</f>
        <v>0</v>
      </c>
      <c r="E90" s="50">
        <f>VLOOKUP(E$81,DailyRoster,11,FALSE)</f>
        <v>0</v>
      </c>
      <c r="F90" s="50">
        <f>VLOOKUP(F$81,DailyRoster,11,FALSE)</f>
        <v>0</v>
      </c>
      <c r="G90" s="51">
        <f>VLOOKUP(G$81,DailyRoster,11,FALSE)</f>
        <v>0</v>
      </c>
      <c r="H90" s="47"/>
      <c r="I90" s="28"/>
    </row>
    <row r="91" spans="1:9" hidden="1" x14ac:dyDescent="0.3">
      <c r="A91" s="17" t="str">
        <f>'Daily Roster'!$L$3</f>
        <v>[PHARMACY ROLE]</v>
      </c>
      <c r="B91" s="8"/>
      <c r="C91" s="50">
        <f>VLOOKUP(C$81,DailyRoster,12,FALSE)</f>
        <v>0</v>
      </c>
      <c r="D91" s="50">
        <f>VLOOKUP(D$81,DailyRoster,12,FALSE)</f>
        <v>0</v>
      </c>
      <c r="E91" s="50">
        <f>VLOOKUP(E$81,DailyRoster,12,FALSE)</f>
        <v>0</v>
      </c>
      <c r="F91" s="50">
        <f>VLOOKUP(F$81,DailyRoster,12,FALSE)</f>
        <v>0</v>
      </c>
      <c r="G91" s="51">
        <f>VLOOKUP(G$81,DailyRoster,12,FALSE)</f>
        <v>0</v>
      </c>
      <c r="H91" s="47"/>
      <c r="I91" s="28"/>
    </row>
    <row r="92" spans="1:9" hidden="1" x14ac:dyDescent="0.3">
      <c r="A92" s="17" t="str">
        <f>'Daily Roster'!$M$3</f>
        <v>[PHARMACY ROLE]</v>
      </c>
      <c r="B92" s="8"/>
      <c r="C92" s="50">
        <f>VLOOKUP(C$81,DailyRoster,13,FALSE)</f>
        <v>0</v>
      </c>
      <c r="D92" s="50">
        <f>VLOOKUP(D$81,DailyRoster,13,FALSE)</f>
        <v>0</v>
      </c>
      <c r="E92" s="50">
        <f>VLOOKUP(E$81,DailyRoster,13,FALSE)</f>
        <v>0</v>
      </c>
      <c r="F92" s="50">
        <f>VLOOKUP(F$81,DailyRoster,13,FALSE)</f>
        <v>0</v>
      </c>
      <c r="G92" s="51">
        <f>VLOOKUP(G$81,DailyRoster,13,FALSE)</f>
        <v>0</v>
      </c>
      <c r="H92" s="47"/>
      <c r="I92" s="28"/>
    </row>
    <row r="93" spans="1:9" hidden="1" x14ac:dyDescent="0.3">
      <c r="A93" s="17" t="str">
        <f>'Daily Roster'!$N$3</f>
        <v>[PHARMACY ROLE]</v>
      </c>
      <c r="B93" s="8"/>
      <c r="C93" s="50">
        <f>VLOOKUP(C$81,DailyRoster,14,FALSE)</f>
        <v>0</v>
      </c>
      <c r="D93" s="50">
        <f>VLOOKUP(D$81,DailyRoster,14,FALSE)</f>
        <v>0</v>
      </c>
      <c r="E93" s="50">
        <f>VLOOKUP(E$81,DailyRoster,14,FALSE)</f>
        <v>0</v>
      </c>
      <c r="F93" s="50">
        <f>VLOOKUP(F$81,DailyRoster,14,FALSE)</f>
        <v>0</v>
      </c>
      <c r="G93" s="51">
        <f>VLOOKUP(G$81,DailyRoster,14,FALSE)</f>
        <v>0</v>
      </c>
      <c r="H93" s="47"/>
      <c r="I93" s="28"/>
    </row>
    <row r="94" spans="1:9" hidden="1" x14ac:dyDescent="0.3">
      <c r="A94" s="17" t="str">
        <f>'Daily Roster'!$O$3</f>
        <v>[PHARMACY ROLE]</v>
      </c>
      <c r="B94" s="8"/>
      <c r="C94" s="50">
        <f>VLOOKUP(C$81,DailyRoster,15,FALSE)</f>
        <v>0</v>
      </c>
      <c r="D94" s="50">
        <f>VLOOKUP(D$81,DailyRoster,15,FALSE)</f>
        <v>0</v>
      </c>
      <c r="E94" s="50">
        <f>VLOOKUP(E$81,DailyRoster,15,FALSE)</f>
        <v>0</v>
      </c>
      <c r="F94" s="50">
        <f>VLOOKUP(F$81,DailyRoster,15,FALSE)</f>
        <v>0</v>
      </c>
      <c r="G94" s="51">
        <f>VLOOKUP(G$81,DailyRoster,15,FALSE)</f>
        <v>0</v>
      </c>
      <c r="H94" s="47"/>
      <c r="I94" s="28"/>
    </row>
    <row r="95" spans="1:9" hidden="1" x14ac:dyDescent="0.3">
      <c r="A95" s="17" t="str">
        <f>'Daily Roster'!$P$3</f>
        <v>[PHARMACY ROLE]</v>
      </c>
      <c r="B95" s="8"/>
      <c r="C95" s="50">
        <f>VLOOKUP(C$81,DailyRoster,16,FALSE)</f>
        <v>0</v>
      </c>
      <c r="D95" s="50">
        <f>VLOOKUP(D$81,DailyRoster,16,FALSE)</f>
        <v>0</v>
      </c>
      <c r="E95" s="50">
        <f>VLOOKUP(E$81,DailyRoster,16,FALSE)</f>
        <v>0</v>
      </c>
      <c r="F95" s="50">
        <f>VLOOKUP(F$81,DailyRoster,16,FALSE)</f>
        <v>0</v>
      </c>
      <c r="G95" s="51">
        <f>VLOOKUP(G$81,DailyRoster,16,FALSE)</f>
        <v>0</v>
      </c>
      <c r="H95" s="24"/>
      <c r="I95" s="34"/>
    </row>
    <row r="96" spans="1:9" hidden="1" x14ac:dyDescent="0.3">
      <c r="A96" s="17" t="str">
        <f>'Daily Roster'!$Q$3</f>
        <v>[PHARMACY ROLE]</v>
      </c>
      <c r="B96" s="8"/>
      <c r="C96" s="50">
        <f>VLOOKUP(C$81,DailyRoster,17,FALSE)</f>
        <v>0</v>
      </c>
      <c r="D96" s="50">
        <f>VLOOKUP(D$81,DailyRoster,17,FALSE)</f>
        <v>0</v>
      </c>
      <c r="E96" s="50">
        <f>VLOOKUP(E$81,DailyRoster,17,FALSE)</f>
        <v>0</v>
      </c>
      <c r="F96" s="50">
        <f>VLOOKUP(F$81,DailyRoster,17,FALSE)</f>
        <v>0</v>
      </c>
      <c r="G96" s="51">
        <f>VLOOKUP(G$81,DailyRoster,17,FALSE)</f>
        <v>0</v>
      </c>
      <c r="H96" s="24"/>
      <c r="I96" s="34"/>
    </row>
    <row r="97" spans="1:9" hidden="1" x14ac:dyDescent="0.3">
      <c r="A97" s="17" t="str">
        <f>'Daily Roster'!$R$3</f>
        <v>[PHARMACY ROLE]</v>
      </c>
      <c r="B97" s="8"/>
      <c r="C97" s="50">
        <f>VLOOKUP(C$81,DailyRoster,18,FALSE)</f>
        <v>0</v>
      </c>
      <c r="D97" s="50">
        <f>VLOOKUP(D$81,DailyRoster,18,FALSE)</f>
        <v>0</v>
      </c>
      <c r="E97" s="50">
        <f>VLOOKUP(E$81,DailyRoster,18,FALSE)</f>
        <v>0</v>
      </c>
      <c r="F97" s="50">
        <f>VLOOKUP(F$81,DailyRoster,18,FALSE)</f>
        <v>0</v>
      </c>
      <c r="G97" s="51">
        <f>VLOOKUP(G$81,DailyRoster,18,FALSE)</f>
        <v>0</v>
      </c>
      <c r="H97" s="24"/>
      <c r="I97" s="34"/>
    </row>
    <row r="98" spans="1:9" hidden="1" x14ac:dyDescent="0.3">
      <c r="A98" s="17" t="str">
        <f>'Daily Roster'!$S$3</f>
        <v>[PHARMACY ROLE]</v>
      </c>
      <c r="B98" s="8"/>
      <c r="C98" s="50">
        <f>VLOOKUP(C$81,DailyRoster,19,FALSE)</f>
        <v>0</v>
      </c>
      <c r="D98" s="50">
        <f>VLOOKUP(D$81,DailyRoster,19,FALSE)</f>
        <v>0</v>
      </c>
      <c r="E98" s="50">
        <f>VLOOKUP(E$81,DailyRoster,19,FALSE)</f>
        <v>0</v>
      </c>
      <c r="F98" s="50">
        <f>VLOOKUP(F$81,DailyRoster,19,FALSE)</f>
        <v>0</v>
      </c>
      <c r="G98" s="51">
        <f>VLOOKUP(G$81,DailyRoster,19,FALSE)</f>
        <v>0</v>
      </c>
      <c r="H98" s="24"/>
      <c r="I98" s="34"/>
    </row>
    <row r="99" spans="1:9" hidden="1" x14ac:dyDescent="0.3">
      <c r="A99" s="17" t="str">
        <f>'Daily Roster'!$T$3</f>
        <v>[PHARMACY ROLE]</v>
      </c>
      <c r="B99" s="8"/>
      <c r="C99" s="50">
        <f>VLOOKUP(C$81,DailyRoster,20,FALSE)</f>
        <v>0</v>
      </c>
      <c r="D99" s="50">
        <f>VLOOKUP(D$81,DailyRoster,20,FALSE)</f>
        <v>0</v>
      </c>
      <c r="E99" s="50">
        <f>VLOOKUP(E$81,DailyRoster,20,FALSE)</f>
        <v>0</v>
      </c>
      <c r="F99" s="50">
        <f>VLOOKUP(F$81,DailyRoster,20,FALSE)</f>
        <v>0</v>
      </c>
      <c r="G99" s="51">
        <f>VLOOKUP(G$81,DailyRoster,20,FALSE)</f>
        <v>0</v>
      </c>
      <c r="H99" s="24"/>
      <c r="I99" s="34"/>
    </row>
    <row r="100" spans="1:9" hidden="1" x14ac:dyDescent="0.3">
      <c r="A100" s="29"/>
      <c r="B100" s="30"/>
      <c r="C100" s="53">
        <f t="array" ref="C100:D100">Days+36+DATE(Calendar1Year,Calendar1MonthOption,1)-WEEKDAY(DATE(Calendar1Year,Calendar1MonthOption,1),WeekdayOption)</f>
        <v>43134</v>
      </c>
      <c r="D100" s="54">
        <v>43135</v>
      </c>
      <c r="E100" s="86" t="s">
        <v>14</v>
      </c>
      <c r="F100" s="87"/>
      <c r="G100" s="88"/>
      <c r="H100" s="44"/>
      <c r="I100" s="45"/>
    </row>
    <row r="101" spans="1:9" hidden="1" x14ac:dyDescent="0.3">
      <c r="A101" s="17" t="str">
        <f>'Daily Roster'!$C$3</f>
        <v>CLINICAL PCIST 2</v>
      </c>
      <c r="B101" s="8"/>
      <c r="C101" s="50">
        <f>VLOOKUP(C$100,DailyRoster,3,FALSE)</f>
        <v>0</v>
      </c>
      <c r="D101" s="50">
        <f>VLOOKUP(D$100,DailyRoster,3,FALSE)</f>
        <v>0</v>
      </c>
      <c r="E101" s="57" t="e">
        <f>VLOOKUP(E$100,DailyRoster,3,FALSE)</f>
        <v>#N/A</v>
      </c>
      <c r="F101" s="52" t="e">
        <f>VLOOKUP(F$100,DailyRoster,3,FALSE)</f>
        <v>#N/A</v>
      </c>
      <c r="G101" s="56" t="e">
        <f>VLOOKUP(G$100,DailyRoster,3,FALSE)</f>
        <v>#N/A</v>
      </c>
      <c r="H101" s="24" t="e">
        <f t="shared" ref="H101" si="1">VLOOKUP(H$100,SpecialMedicine2017,3,FALSE)</f>
        <v>#N/A</v>
      </c>
      <c r="I101" s="34"/>
    </row>
    <row r="102" spans="1:9" hidden="1" x14ac:dyDescent="0.3">
      <c r="A102" s="17" t="str">
        <f>'Daily Roster'!$D$3</f>
        <v>CLINICAL PCIST 2</v>
      </c>
      <c r="B102" s="8"/>
      <c r="C102" s="50">
        <f>VLOOKUP(C$100,DailyRoster,4,FALSE)</f>
        <v>0</v>
      </c>
      <c r="D102" s="50">
        <f>VLOOKUP(D$100,DailyRoster,4,FALSE)</f>
        <v>0</v>
      </c>
      <c r="E102" s="57" t="e">
        <f>VLOOKUP(E$100,DailyRoster,4,FALSE)</f>
        <v>#N/A</v>
      </c>
      <c r="F102" s="52" t="e">
        <f>VLOOKUP(F$100,DailyRoster,4,FALSE)</f>
        <v>#N/A</v>
      </c>
      <c r="G102" s="56" t="e">
        <f>VLOOKUP(G$100,DailyRoster,4,FALSE)</f>
        <v>#N/A</v>
      </c>
      <c r="H102" s="24" t="e">
        <f t="shared" ref="H102" si="2">VLOOKUP(H$100,SpecialMedicine2017,4,FALSE)</f>
        <v>#N/A</v>
      </c>
      <c r="I102" s="34"/>
    </row>
    <row r="103" spans="1:9" hidden="1" x14ac:dyDescent="0.3">
      <c r="A103" s="17" t="str">
        <f>'Daily Roster'!$E$3</f>
        <v>[PHARMACY ROLE]</v>
      </c>
      <c r="B103" s="8"/>
      <c r="C103" s="50">
        <f>VLOOKUP(C$100,DailyRoster,5,FALSE)</f>
        <v>0</v>
      </c>
      <c r="D103" s="50">
        <f>VLOOKUP(D$100,DailyRoster,5,FALSE)</f>
        <v>0</v>
      </c>
      <c r="E103" s="57" t="e">
        <f>VLOOKUP(E$100,DailyRoster,5,FALSE)</f>
        <v>#N/A</v>
      </c>
      <c r="F103" s="52" t="e">
        <f>VLOOKUP(F$100,DailyRoster,5,FALSE)</f>
        <v>#N/A</v>
      </c>
      <c r="G103" s="56" t="e">
        <f>VLOOKUP(G$100,DailyRoster,5,FALSE)</f>
        <v>#N/A</v>
      </c>
      <c r="H103" s="24" t="e">
        <f t="shared" ref="H103" si="3">VLOOKUP(H$100,SpecialMedicine2017,5,FALSE)</f>
        <v>#N/A</v>
      </c>
      <c r="I103" s="34"/>
    </row>
    <row r="104" spans="1:9" hidden="1" x14ac:dyDescent="0.3">
      <c r="A104" s="17" t="str">
        <f>'Daily Roster'!$F$3</f>
        <v>[PHARMACY ROLE]</v>
      </c>
      <c r="B104" s="8"/>
      <c r="C104" s="50">
        <f>VLOOKUP(C$100,DailyRoster,6,FALSE)</f>
        <v>0</v>
      </c>
      <c r="D104" s="50">
        <f>VLOOKUP(D$100,DailyRoster,6,FALSE)</f>
        <v>0</v>
      </c>
      <c r="E104" s="57" t="e">
        <f>VLOOKUP(E$100,DailyRoster,6,FALSE)</f>
        <v>#N/A</v>
      </c>
      <c r="F104" s="52" t="e">
        <f>VLOOKUP(F$100,DailyRoster,6,FALSE)</f>
        <v>#N/A</v>
      </c>
      <c r="G104" s="56" t="e">
        <f>VLOOKUP(G$100,DailyRoster,6,FALSE)</f>
        <v>#N/A</v>
      </c>
      <c r="H104" s="24" t="e">
        <f t="shared" ref="H104" si="4">VLOOKUP(H$100,SpecialMedicine2017,6,FALSE)</f>
        <v>#N/A</v>
      </c>
      <c r="I104" s="34"/>
    </row>
    <row r="105" spans="1:9" hidden="1" x14ac:dyDescent="0.3">
      <c r="A105" s="17" t="str">
        <f>'Daily Roster'!$G$3</f>
        <v>[PHARMACY ROLE]</v>
      </c>
      <c r="B105" s="8"/>
      <c r="C105" s="50">
        <f>VLOOKUP(C$100,DailyRoster,7,FALSE)</f>
        <v>0</v>
      </c>
      <c r="D105" s="50">
        <f>VLOOKUP(D$100,DailyRoster,7,FALSE)</f>
        <v>0</v>
      </c>
      <c r="E105" s="57" t="e">
        <f>VLOOKUP(E$100,DailyRoster,7,FALSE)</f>
        <v>#N/A</v>
      </c>
      <c r="F105" s="52" t="e">
        <f>VLOOKUP(F$100,DailyRoster,7,FALSE)</f>
        <v>#N/A</v>
      </c>
      <c r="G105" s="56" t="e">
        <f>VLOOKUP(G$100,DailyRoster,7,FALSE)</f>
        <v>#N/A</v>
      </c>
      <c r="H105" s="24" t="e">
        <f t="shared" ref="H105" si="5">VLOOKUP(H$100,SpecialMedicine2017,7,FALSE)</f>
        <v>#N/A</v>
      </c>
      <c r="I105" s="34"/>
    </row>
    <row r="106" spans="1:9" hidden="1" x14ac:dyDescent="0.3">
      <c r="A106" s="17" t="str">
        <f>'Daily Roster'!$H$3</f>
        <v>Sterile</v>
      </c>
      <c r="B106" s="8"/>
      <c r="C106" s="50">
        <f>VLOOKUP(C$100,DailyRoster,8,FALSE)</f>
        <v>0</v>
      </c>
      <c r="D106" s="50">
        <f>VLOOKUP(D$100,DailyRoster,8,FALSE)</f>
        <v>0</v>
      </c>
      <c r="E106" s="57" t="e">
        <f>VLOOKUP(E$100,DailyRoster,8,FALSE)</f>
        <v>#N/A</v>
      </c>
      <c r="F106" s="52" t="e">
        <f>VLOOKUP(F$100,DailyRoster,8,FALSE)</f>
        <v>#N/A</v>
      </c>
      <c r="G106" s="56" t="e">
        <f>VLOOKUP(G$100,DailyRoster,8,FALSE)</f>
        <v>#N/A</v>
      </c>
      <c r="H106" s="24"/>
      <c r="I106" s="34"/>
    </row>
    <row r="107" spans="1:9" hidden="1" x14ac:dyDescent="0.3">
      <c r="A107" s="17" t="str">
        <f>'Daily Roster'!$I$3</f>
        <v>sterile 2</v>
      </c>
      <c r="B107" s="8"/>
      <c r="C107" s="50">
        <f>VLOOKUP(C$100,DailyRoster,9,FALSE)</f>
        <v>0</v>
      </c>
      <c r="D107" s="50">
        <f>VLOOKUP(D$100,DailyRoster,9,FALSE)</f>
        <v>0</v>
      </c>
      <c r="E107" s="57" t="e">
        <f>VLOOKUP(E$100,DailyRoster,9,FALSE)</f>
        <v>#N/A</v>
      </c>
      <c r="F107" s="52" t="e">
        <f>VLOOKUP(F$100,DailyRoster,9,FALSE)</f>
        <v>#N/A</v>
      </c>
      <c r="G107" s="56" t="e">
        <f>VLOOKUP(G$100,DailyRoster,9,FALSE)</f>
        <v>#N/A</v>
      </c>
      <c r="H107" s="24"/>
      <c r="I107" s="34"/>
    </row>
    <row r="108" spans="1:9" hidden="1" x14ac:dyDescent="0.3">
      <c r="A108" s="17" t="str">
        <f>'Daily Roster'!$J$3</f>
        <v>[PHARMACY ROLE]</v>
      </c>
      <c r="B108" s="8"/>
      <c r="C108" s="50">
        <f>VLOOKUP(C$100,DailyRoster,10,FALSE)</f>
        <v>0</v>
      </c>
      <c r="D108" s="50">
        <f>VLOOKUP(D$100,DailyRoster,10,FALSE)</f>
        <v>0</v>
      </c>
      <c r="E108" s="57" t="e">
        <f>VLOOKUP(E$100,DailyRoster,10,FALSE)</f>
        <v>#N/A</v>
      </c>
      <c r="F108" s="52" t="e">
        <f>VLOOKUP(F$100,DailyRoster,10,FALSE)</f>
        <v>#N/A</v>
      </c>
      <c r="G108" s="56" t="e">
        <f>VLOOKUP(G$100,DailyRoster,10,FALSE)</f>
        <v>#N/A</v>
      </c>
      <c r="H108" s="24"/>
      <c r="I108" s="34"/>
    </row>
    <row r="109" spans="1:9" hidden="1" x14ac:dyDescent="0.3">
      <c r="A109" s="17" t="str">
        <f>'Daily Roster'!$K$3</f>
        <v>[PHARMACY ROLE]</v>
      </c>
      <c r="B109" s="8"/>
      <c r="C109" s="50">
        <f>VLOOKUP(C$100,DailyRoster,11,FALSE)</f>
        <v>0</v>
      </c>
      <c r="D109" s="50">
        <f>VLOOKUP(D$100,DailyRoster,11,FALSE)</f>
        <v>0</v>
      </c>
      <c r="E109" s="57" t="e">
        <f>VLOOKUP(E$100,DailyRoster,11,FALSE)</f>
        <v>#N/A</v>
      </c>
      <c r="F109" s="52" t="e">
        <f>VLOOKUP(F$100,DailyRoster,11,FALSE)</f>
        <v>#N/A</v>
      </c>
      <c r="G109" s="56" t="e">
        <f>VLOOKUP(G$100,DailyRoster,11,FALSE)</f>
        <v>#N/A</v>
      </c>
      <c r="H109" s="24"/>
      <c r="I109" s="34"/>
    </row>
    <row r="110" spans="1:9" hidden="1" x14ac:dyDescent="0.3">
      <c r="A110" s="17" t="str">
        <f>'Daily Roster'!$L$3</f>
        <v>[PHARMACY ROLE]</v>
      </c>
      <c r="B110" s="8"/>
      <c r="C110" s="50">
        <f>VLOOKUP(C$100,DailyRoster,12,FALSE)</f>
        <v>0</v>
      </c>
      <c r="D110" s="50">
        <f>VLOOKUP(D$100,DailyRoster,12,FALSE)</f>
        <v>0</v>
      </c>
      <c r="E110" s="57" t="e">
        <f>VLOOKUP(E$100,DailyRoster,12,FALSE)</f>
        <v>#N/A</v>
      </c>
      <c r="F110" s="52" t="e">
        <f>VLOOKUP(F$100,DailyRoster,12,FALSE)</f>
        <v>#N/A</v>
      </c>
      <c r="G110" s="56" t="e">
        <f>VLOOKUP(G$100,DailyRoster,12,FALSE)</f>
        <v>#N/A</v>
      </c>
      <c r="H110" s="24"/>
      <c r="I110" s="34"/>
    </row>
    <row r="111" spans="1:9" hidden="1" x14ac:dyDescent="0.3">
      <c r="A111" s="17" t="str">
        <f>'Daily Roster'!$M$3</f>
        <v>[PHARMACY ROLE]</v>
      </c>
      <c r="B111" s="8"/>
      <c r="C111" s="50">
        <f>VLOOKUP(C$100,DailyRoster,13,FALSE)</f>
        <v>0</v>
      </c>
      <c r="D111" s="50">
        <f>VLOOKUP(D$100,DailyRoster,13,FALSE)</f>
        <v>0</v>
      </c>
      <c r="E111" s="57" t="e">
        <f>VLOOKUP(E$100,DailyRoster,13,FALSE)</f>
        <v>#N/A</v>
      </c>
      <c r="F111" s="52" t="e">
        <f>VLOOKUP(F$100,DailyRoster,13,FALSE)</f>
        <v>#N/A</v>
      </c>
      <c r="G111" s="56" t="e">
        <f>VLOOKUP(G$100,DailyRoster,13,FALSE)</f>
        <v>#N/A</v>
      </c>
      <c r="H111" s="24"/>
      <c r="I111" s="34"/>
    </row>
    <row r="112" spans="1:9" hidden="1" x14ac:dyDescent="0.3">
      <c r="A112" s="17" t="str">
        <f>'Daily Roster'!$N$3</f>
        <v>[PHARMACY ROLE]</v>
      </c>
      <c r="B112" s="8"/>
      <c r="C112" s="50">
        <f>VLOOKUP(C$100,DailyRoster,14,FALSE)</f>
        <v>0</v>
      </c>
      <c r="D112" s="50">
        <f>VLOOKUP(D$100,DailyRoster,14,FALSE)</f>
        <v>0</v>
      </c>
      <c r="E112" s="57" t="e">
        <f>VLOOKUP(E$100,DailyRoster,14,FALSE)</f>
        <v>#N/A</v>
      </c>
      <c r="F112" s="52" t="e">
        <f>VLOOKUP(F$100,DailyRoster,14,FALSE)</f>
        <v>#N/A</v>
      </c>
      <c r="G112" s="56" t="e">
        <f>VLOOKUP(G$100,DailyRoster,14,FALSE)</f>
        <v>#N/A</v>
      </c>
      <c r="H112" s="24"/>
      <c r="I112" s="34"/>
    </row>
    <row r="113" spans="1:9" hidden="1" x14ac:dyDescent="0.3">
      <c r="A113" s="17" t="str">
        <f>'Daily Roster'!$O$3</f>
        <v>[PHARMACY ROLE]</v>
      </c>
      <c r="B113" s="8"/>
      <c r="C113" s="50">
        <f>VLOOKUP(C$100,DailyRoster,15,FALSE)</f>
        <v>0</v>
      </c>
      <c r="D113" s="50">
        <f>VLOOKUP(D$100,DailyRoster,15,FALSE)</f>
        <v>0</v>
      </c>
      <c r="E113" s="57" t="e">
        <f>VLOOKUP(E$100,DailyRoster,15,FALSE)</f>
        <v>#N/A</v>
      </c>
      <c r="F113" s="52" t="e">
        <f>VLOOKUP(F$100,DailyRoster,15,FALSE)</f>
        <v>#N/A</v>
      </c>
      <c r="G113" s="56" t="e">
        <f>VLOOKUP(G$100,DailyRoster,15,FALSE)</f>
        <v>#N/A</v>
      </c>
      <c r="H113" s="24"/>
      <c r="I113" s="34"/>
    </row>
    <row r="114" spans="1:9" hidden="1" x14ac:dyDescent="0.3">
      <c r="A114" s="17" t="str">
        <f>'Daily Roster'!$P$3</f>
        <v>[PHARMACY ROLE]</v>
      </c>
      <c r="B114" s="8"/>
      <c r="C114" s="50">
        <f>VLOOKUP(C$100,DailyRoster,16,FALSE)</f>
        <v>0</v>
      </c>
      <c r="D114" s="50">
        <f>VLOOKUP(D$100,DailyRoster,16,FALSE)</f>
        <v>0</v>
      </c>
      <c r="E114" s="57" t="e">
        <f>VLOOKUP(E$100,DailyRoster,16,FALSE)</f>
        <v>#N/A</v>
      </c>
      <c r="F114" s="52" t="e">
        <f>VLOOKUP(F$100,DailyRoster,16,FALSE)</f>
        <v>#N/A</v>
      </c>
      <c r="G114" s="56" t="e">
        <f>VLOOKUP(G$100,DailyRoster,16,FALSE)</f>
        <v>#N/A</v>
      </c>
      <c r="H114" s="24"/>
      <c r="I114" s="34"/>
    </row>
    <row r="115" spans="1:9" hidden="1" x14ac:dyDescent="0.3">
      <c r="A115" s="17" t="str">
        <f>'Daily Roster'!$Q$3</f>
        <v>[PHARMACY ROLE]</v>
      </c>
      <c r="B115" s="8"/>
      <c r="C115" s="50">
        <f>VLOOKUP(C$100,DailyRoster,17,FALSE)</f>
        <v>0</v>
      </c>
      <c r="D115" s="50">
        <f>VLOOKUP(D$100,DailyRoster,17,FALSE)</f>
        <v>0</v>
      </c>
      <c r="E115" s="57" t="e">
        <f>VLOOKUP(E$100,DailyRoster,17,FALSE)</f>
        <v>#N/A</v>
      </c>
      <c r="F115" s="52" t="e">
        <f>VLOOKUP(F$100,DailyRoster,17,FALSE)</f>
        <v>#N/A</v>
      </c>
      <c r="G115" s="56" t="e">
        <f>VLOOKUP(G$100,DailyRoster,17,FALSE)</f>
        <v>#N/A</v>
      </c>
      <c r="H115" s="24"/>
      <c r="I115" s="34"/>
    </row>
    <row r="116" spans="1:9" hidden="1" x14ac:dyDescent="0.3">
      <c r="A116" s="17" t="str">
        <f>'Daily Roster'!$R$3</f>
        <v>[PHARMACY ROLE]</v>
      </c>
      <c r="B116" s="8"/>
      <c r="C116" s="50">
        <f>VLOOKUP(C$100,DailyRoster,18,FALSE)</f>
        <v>0</v>
      </c>
      <c r="D116" s="50">
        <f>VLOOKUP(D$100,DailyRoster,18,FALSE)</f>
        <v>0</v>
      </c>
      <c r="E116" s="57" t="e">
        <f>VLOOKUP(E$100,DailyRoster,18,FALSE)</f>
        <v>#N/A</v>
      </c>
      <c r="F116" s="52" t="e">
        <f>VLOOKUP(F$100,DailyRoster,18,FALSE)</f>
        <v>#N/A</v>
      </c>
      <c r="G116" s="56" t="e">
        <f>VLOOKUP(G$100,DailyRoster,18,FALSE)</f>
        <v>#N/A</v>
      </c>
      <c r="H116" s="24"/>
      <c r="I116" s="34"/>
    </row>
    <row r="117" spans="1:9" hidden="1" x14ac:dyDescent="0.3">
      <c r="A117" s="17" t="str">
        <f>'Daily Roster'!$S$3</f>
        <v>[PHARMACY ROLE]</v>
      </c>
      <c r="B117" s="8"/>
      <c r="C117" s="50">
        <f>VLOOKUP(C$100,DailyRoster,19,FALSE)</f>
        <v>0</v>
      </c>
      <c r="D117" s="50">
        <f>VLOOKUP(D$100,DailyRoster,19,FALSE)</f>
        <v>0</v>
      </c>
      <c r="E117" s="57" t="e">
        <f>VLOOKUP(E$100,DailyRoster,19,FALSE)</f>
        <v>#N/A</v>
      </c>
      <c r="F117" s="52" t="e">
        <f>VLOOKUP(F$100,DailyRoster,19,FALSE)</f>
        <v>#N/A</v>
      </c>
      <c r="G117" s="56" t="e">
        <f>VLOOKUP(G$100,DailyRoster,19,FALSE)</f>
        <v>#N/A</v>
      </c>
      <c r="H117" s="24"/>
      <c r="I117" s="34"/>
    </row>
    <row r="118" spans="1:9" hidden="1" x14ac:dyDescent="0.3">
      <c r="A118" s="17" t="str">
        <f>'Daily Roster'!$T$3</f>
        <v>[PHARMACY ROLE]</v>
      </c>
      <c r="B118" s="8"/>
      <c r="C118" s="50">
        <f>VLOOKUP(C$100,DailyRoster,20,FALSE)</f>
        <v>0</v>
      </c>
      <c r="D118" s="50">
        <f>VLOOKUP(D$100,DailyRoster,20,FALSE)</f>
        <v>0</v>
      </c>
      <c r="E118" s="57" t="e">
        <f>VLOOKUP(E$100,DailyRoster,20,FALSE)</f>
        <v>#N/A</v>
      </c>
      <c r="F118" s="52" t="e">
        <f>VLOOKUP(F$100,DailyRoster,20,FALSE)</f>
        <v>#N/A</v>
      </c>
      <c r="G118" s="56" t="e">
        <f>VLOOKUP(G$100,DailyRoster,20,FALSE)</f>
        <v>#N/A</v>
      </c>
      <c r="H118" s="24"/>
      <c r="I118" s="34"/>
    </row>
    <row r="119" spans="1:9" ht="17.25" hidden="1" thickBot="1" x14ac:dyDescent="0.35">
      <c r="A119" s="18"/>
      <c r="B119" s="15"/>
      <c r="C119" s="58"/>
      <c r="D119" s="58"/>
      <c r="E119" s="59"/>
      <c r="F119" s="60"/>
      <c r="G119" s="61"/>
      <c r="H119" s="24"/>
      <c r="I119" s="34"/>
    </row>
    <row r="120" spans="1:9" hidden="1" x14ac:dyDescent="0.3">
      <c r="A120" s="82"/>
      <c r="B120" s="8"/>
      <c r="C120" s="52"/>
      <c r="D120" s="52"/>
      <c r="E120" s="52"/>
      <c r="F120" s="52"/>
      <c r="G120" s="52"/>
      <c r="H120" s="24"/>
      <c r="I120" s="24"/>
    </row>
    <row r="121" spans="1:9" x14ac:dyDescent="0.3">
      <c r="A121" s="82"/>
      <c r="B121" s="8"/>
      <c r="C121" s="52"/>
      <c r="D121" s="52"/>
      <c r="E121" s="52"/>
      <c r="F121" s="52"/>
      <c r="G121" s="52"/>
      <c r="H121" s="24"/>
      <c r="I121" s="24"/>
    </row>
    <row r="122" spans="1:9" x14ac:dyDescent="0.3">
      <c r="A122" s="82"/>
      <c r="B122" s="8"/>
      <c r="C122" t="s">
        <v>18</v>
      </c>
      <c r="D122" s="52"/>
      <c r="E122" s="52"/>
      <c r="F122" s="52"/>
      <c r="G122" s="52"/>
      <c r="H122" s="24"/>
      <c r="I122" s="24"/>
    </row>
    <row r="123" spans="1:9" x14ac:dyDescent="0.3">
      <c r="A123" s="82"/>
      <c r="B123" s="8"/>
      <c r="C123" t="s">
        <v>21</v>
      </c>
      <c r="D123" s="52"/>
      <c r="E123" s="52"/>
      <c r="F123" s="52"/>
      <c r="G123" s="52"/>
      <c r="H123" s="24"/>
      <c r="I123" s="24"/>
    </row>
    <row r="124" spans="1:9" x14ac:dyDescent="0.3">
      <c r="A124" s="82"/>
      <c r="B124" s="8"/>
      <c r="C124" t="s">
        <v>31</v>
      </c>
      <c r="D124" s="52"/>
      <c r="E124" s="52"/>
      <c r="F124" s="52"/>
      <c r="G124" s="52"/>
      <c r="H124" s="24"/>
      <c r="I124" s="24"/>
    </row>
    <row r="125" spans="1:9" x14ac:dyDescent="0.3">
      <c r="A125" s="82"/>
      <c r="B125" s="8"/>
      <c r="C125" t="s">
        <v>32</v>
      </c>
      <c r="D125" s="52"/>
      <c r="E125" s="52"/>
      <c r="F125" s="52"/>
      <c r="G125" s="52"/>
      <c r="H125" s="24"/>
      <c r="I125" s="24"/>
    </row>
    <row r="126" spans="1:9" x14ac:dyDescent="0.3">
      <c r="C126" t="s">
        <v>23</v>
      </c>
    </row>
    <row r="127" spans="1:9" x14ac:dyDescent="0.3">
      <c r="C127" t="s">
        <v>24</v>
      </c>
    </row>
    <row r="128" spans="1:9" x14ac:dyDescent="0.3">
      <c r="C128" t="s">
        <v>35</v>
      </c>
    </row>
    <row r="129" spans="3:4" x14ac:dyDescent="0.3">
      <c r="D129" t="s">
        <v>36</v>
      </c>
    </row>
    <row r="131" spans="3:4" x14ac:dyDescent="0.3">
      <c r="C131" t="s">
        <v>25</v>
      </c>
    </row>
    <row r="132" spans="3:4" x14ac:dyDescent="0.3">
      <c r="C132" t="s">
        <v>26</v>
      </c>
    </row>
    <row r="133" spans="3:4" x14ac:dyDescent="0.3">
      <c r="C133" t="s">
        <v>27</v>
      </c>
    </row>
    <row r="134" spans="3:4" x14ac:dyDescent="0.3">
      <c r="C134" t="s">
        <v>33</v>
      </c>
    </row>
    <row r="135" spans="3:4" x14ac:dyDescent="0.3">
      <c r="C135" t="s">
        <v>34</v>
      </c>
    </row>
    <row r="136" spans="3:4" x14ac:dyDescent="0.3">
      <c r="C136" t="s">
        <v>30</v>
      </c>
    </row>
    <row r="137" spans="3:4" x14ac:dyDescent="0.3">
      <c r="C137" t="s">
        <v>37</v>
      </c>
    </row>
  </sheetData>
  <mergeCells count="3">
    <mergeCell ref="F2:G2"/>
    <mergeCell ref="E100:G100"/>
    <mergeCell ref="F1:G1"/>
  </mergeCells>
  <phoneticPr fontId="3" type="noConversion"/>
  <conditionalFormatting sqref="A100:E100 H100:XFD100 A101:XFD121 A138:XFD1048576 A122:B137 D122:XFD128 D131:XFD137 E129:XFD130 A2:XFD99">
    <cfRule type="containsText" dxfId="99" priority="18" operator="containsText" text="qq">
      <formula>NOT(ISERROR(SEARCH("qq",A2)))</formula>
    </cfRule>
    <cfRule type="containsText" dxfId="98" priority="19" operator="containsText" text="blank">
      <formula>NOT(ISERROR(SEARCH("blank",A2)))</formula>
    </cfRule>
    <cfRule type="containsText" dxfId="97" priority="20" operator="containsText" text="Public Holiday">
      <formula>NOT(ISERROR(SEARCH("Public Holiday",A2)))</formula>
    </cfRule>
    <cfRule type="containsErrors" dxfId="96" priority="21">
      <formula>ISERROR(A2)</formula>
    </cfRule>
    <cfRule type="containsErrors" dxfId="95" priority="22">
      <formula>ISERROR(A2)</formula>
    </cfRule>
  </conditionalFormatting>
  <conditionalFormatting sqref="F1:G1">
    <cfRule type="containsText" dxfId="124" priority="13" operator="containsText" text="qq">
      <formula>NOT(ISERROR(SEARCH("qq",F1)))</formula>
    </cfRule>
    <cfRule type="containsText" dxfId="123" priority="14" operator="containsText" text="blank">
      <formula>NOT(ISERROR(SEARCH("blank",F1)))</formula>
    </cfRule>
    <cfRule type="containsText" dxfId="122" priority="15" operator="containsText" text="Public Holiday">
      <formula>NOT(ISERROR(SEARCH("Public Holiday",F1)))</formula>
    </cfRule>
    <cfRule type="containsErrors" dxfId="121" priority="16">
      <formula>ISERROR(F1)</formula>
    </cfRule>
    <cfRule type="containsErrors" dxfId="120" priority="17">
      <formula>ISERROR(F1)</formula>
    </cfRule>
  </conditionalFormatting>
  <conditionalFormatting sqref="C122:C136">
    <cfRule type="containsText" dxfId="119" priority="9" operator="containsText" text="qq">
      <formula>NOT(ISERROR(SEARCH("qq",C122)))</formula>
    </cfRule>
    <cfRule type="containsText" dxfId="118" priority="10" operator="containsText" text="blank">
      <formula>NOT(ISERROR(SEARCH("blank",C122)))</formula>
    </cfRule>
    <cfRule type="containsText" dxfId="117" priority="11" operator="containsText" text="Public Holiday">
      <formula>NOT(ISERROR(SEARCH("Public Holiday",C122)))</formula>
    </cfRule>
    <cfRule type="containsErrors" dxfId="116" priority="12">
      <formula>ISERROR(C122)</formula>
    </cfRule>
  </conditionalFormatting>
  <conditionalFormatting sqref="C137">
    <cfRule type="containsText" dxfId="115" priority="5" operator="containsText" text="qq">
      <formula>NOT(ISERROR(SEARCH("qq",C137)))</formula>
    </cfRule>
    <cfRule type="containsText" dxfId="114" priority="6" operator="containsText" text="blank">
      <formula>NOT(ISERROR(SEARCH("blank",C137)))</formula>
    </cfRule>
    <cfRule type="containsText" dxfId="113" priority="7" operator="containsText" text="Public Holiday">
      <formula>NOT(ISERROR(SEARCH("Public Holiday",C137)))</formula>
    </cfRule>
    <cfRule type="containsErrors" dxfId="112" priority="8">
      <formula>ISERROR(C137)</formula>
    </cfRule>
  </conditionalFormatting>
  <conditionalFormatting sqref="D129:D130">
    <cfRule type="containsText" dxfId="111" priority="1" operator="containsText" text="qq">
      <formula>NOT(ISERROR(SEARCH("qq",D129)))</formula>
    </cfRule>
    <cfRule type="containsText" dxfId="110" priority="2" operator="containsText" text="blank">
      <formula>NOT(ISERROR(SEARCH("blank",D129)))</formula>
    </cfRule>
    <cfRule type="containsText" dxfId="109" priority="3" operator="containsText" text="Public Holiday">
      <formula>NOT(ISERROR(SEARCH("Public Holiday",D129)))</formula>
    </cfRule>
    <cfRule type="containsErrors" dxfId="108" priority="4">
      <formula>ISERROR(D129)</formula>
    </cfRule>
  </conditionalFormatting>
  <dataValidations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 C2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 D23:I23"/>
    <dataValidation allowBlank="1" showInputMessage="1" prompt="Date" sqref="C4"/>
    <dataValidation allowBlank="1" showInputMessage="1" prompt="Monthly notes heading" sqref="E100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zoomScaleNormal="100" workbookViewId="0">
      <selection activeCell="C72" sqref="C72"/>
    </sheetView>
  </sheetViews>
  <sheetFormatPr defaultColWidth="8.75" defaultRowHeight="16.5" x14ac:dyDescent="0.3"/>
  <cols>
    <col min="1" max="1" width="27.5" style="19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6"/>
      <c r="B1" s="81"/>
      <c r="C1" s="81"/>
      <c r="D1" s="81"/>
      <c r="E1" s="81"/>
      <c r="F1" s="92" t="s">
        <v>20</v>
      </c>
      <c r="G1" s="93"/>
    </row>
    <row r="2" spans="1:9" ht="54" customHeight="1" x14ac:dyDescent="0.7">
      <c r="A2" s="17"/>
      <c r="B2" s="78"/>
      <c r="C2" s="79">
        <v>2017</v>
      </c>
      <c r="D2" s="80" t="s">
        <v>2</v>
      </c>
      <c r="E2" s="78"/>
      <c r="F2" s="84" t="str">
        <f>'Daily Roster'!A1</f>
        <v>WEEKEND ROSTER</v>
      </c>
      <c r="G2" s="85"/>
      <c r="H2" s="12"/>
      <c r="I2" s="13"/>
    </row>
    <row r="3" spans="1:9" ht="14.25" customHeight="1" x14ac:dyDescent="0.3">
      <c r="A3" s="17"/>
      <c r="B3" s="14"/>
      <c r="C3" s="20" t="s">
        <v>1</v>
      </c>
      <c r="D3" s="23" t="str">
        <f>UPPER(TEXT(D4,"dddd"))</f>
        <v>TUESDAY</v>
      </c>
      <c r="E3" s="20" t="str">
        <f t="shared" ref="E3:I3" si="0">UPPER(TEXT(E4,"dddd"))</f>
        <v>WEDNESDAY</v>
      </c>
      <c r="F3" s="26" t="str">
        <f t="shared" si="0"/>
        <v>THURSDAY</v>
      </c>
      <c r="G3" s="27" t="str">
        <f t="shared" si="0"/>
        <v>FRIDAY</v>
      </c>
      <c r="H3" s="46" t="str">
        <f t="shared" si="0"/>
        <v>SATURDAY</v>
      </c>
      <c r="I3" s="27" t="str">
        <f t="shared" si="0"/>
        <v>SUNDAY</v>
      </c>
    </row>
    <row r="4" spans="1:9" ht="16.5" customHeight="1" x14ac:dyDescent="0.3">
      <c r="A4" s="29"/>
      <c r="B4" s="31"/>
      <c r="C4" s="36">
        <f t="array" ref="C4:I4">Days+1+DATE(Calendar1Year,Calendar1MonthOption,1)-WEEKDAY(DATE(Calendar1Year,Calendar1MonthOption,1),WeekdayOption)</f>
        <v>42730</v>
      </c>
      <c r="D4" s="37">
        <v>42731</v>
      </c>
      <c r="E4" s="36">
        <v>42732</v>
      </c>
      <c r="F4" s="37">
        <v>42733</v>
      </c>
      <c r="G4" s="49">
        <v>42734</v>
      </c>
      <c r="H4" s="37">
        <v>42735</v>
      </c>
      <c r="I4" s="49">
        <v>42736</v>
      </c>
    </row>
    <row r="5" spans="1:9" x14ac:dyDescent="0.3">
      <c r="A5" s="17" t="str">
        <f>'Daily Roster'!$V$3</f>
        <v>Annual leave</v>
      </c>
      <c r="B5" s="8"/>
      <c r="C5" s="21" t="e">
        <f>VLOOKUP(C$4,DailyRoster,22,FALSE)</f>
        <v>#N/A</v>
      </c>
      <c r="D5" s="21" t="e">
        <f>VLOOKUP(D$4,DailyRoster,22,FALSE)</f>
        <v>#N/A</v>
      </c>
      <c r="E5" s="21" t="e">
        <f>VLOOKUP(E$4,DailyRoster,22,FALSE)</f>
        <v>#N/A</v>
      </c>
      <c r="F5" s="21" t="e">
        <f>VLOOKUP(F$4,DailyRoster,22,FALSE)</f>
        <v>#N/A</v>
      </c>
      <c r="G5" s="28" t="e">
        <f>VLOOKUP(G$4,DailyRoster,22,FALSE)</f>
        <v>#N/A</v>
      </c>
      <c r="H5" s="47"/>
      <c r="I5" s="28"/>
    </row>
    <row r="6" spans="1:9" x14ac:dyDescent="0.3">
      <c r="A6" s="17" t="str">
        <f>'Daily Roster'!$W$3</f>
        <v>ANNUAL LEAVE</v>
      </c>
      <c r="B6" s="8"/>
      <c r="C6" s="21" t="e">
        <f>VLOOKUP(C$4,DailyRoster,23,FALSE)</f>
        <v>#N/A</v>
      </c>
      <c r="D6" s="21" t="e">
        <f>VLOOKUP(D$4,DailyRoster,23,FALSE)</f>
        <v>#N/A</v>
      </c>
      <c r="E6" s="21" t="e">
        <f>VLOOKUP(E$4,DailyRoster,23,FALSE)</f>
        <v>#N/A</v>
      </c>
      <c r="F6" s="21" t="e">
        <f>VLOOKUP(F$4,DailyRoster,23,FALSE)</f>
        <v>#N/A</v>
      </c>
      <c r="G6" s="28" t="e">
        <f>VLOOKUP(G$4,DailyRoster,23,FALSE)</f>
        <v>#N/A</v>
      </c>
      <c r="H6" s="47"/>
      <c r="I6" s="28"/>
    </row>
    <row r="7" spans="1:9" x14ac:dyDescent="0.3">
      <c r="A7" s="17" t="str">
        <f>'Daily Roster'!$X$3</f>
        <v>ADO</v>
      </c>
      <c r="B7" s="8"/>
      <c r="C7" s="21" t="e">
        <f>VLOOKUP(C$4,DailyRoster,24,FALSE)</f>
        <v>#N/A</v>
      </c>
      <c r="D7" s="21" t="e">
        <f>VLOOKUP(D$4,DailyRoster,24,FALSE)</f>
        <v>#N/A</v>
      </c>
      <c r="E7" s="21" t="e">
        <f>VLOOKUP(E$4,DailyRoster,24,FALSE)</f>
        <v>#N/A</v>
      </c>
      <c r="F7" s="21" t="e">
        <f>VLOOKUP(F$4,DailyRoster,24,FALSE)</f>
        <v>#N/A</v>
      </c>
      <c r="G7" s="28" t="e">
        <f>VLOOKUP(G$4,DailyRoster,24,FALSE)</f>
        <v>#N/A</v>
      </c>
      <c r="H7" s="47"/>
      <c r="I7" s="28"/>
    </row>
    <row r="8" spans="1:9" x14ac:dyDescent="0.3">
      <c r="A8" s="17" t="str">
        <f>'Daily Roster'!$Z$3</f>
        <v>LATE SHIFT</v>
      </c>
      <c r="B8" s="8"/>
      <c r="C8" s="21" t="e">
        <f>VLOOKUP(C$4,DailyRoster,26,FALSE)</f>
        <v>#N/A</v>
      </c>
      <c r="D8" s="21" t="e">
        <f>VLOOKUP(D$4,DailyRoster,26,FALSE)</f>
        <v>#N/A</v>
      </c>
      <c r="E8" s="21" t="e">
        <f>VLOOKUP(E$4,DailyRoster,26,FALSE)</f>
        <v>#N/A</v>
      </c>
      <c r="F8" s="21" t="e">
        <f>VLOOKUP(F$4,DailyRoster,26,FALSE)</f>
        <v>#N/A</v>
      </c>
      <c r="G8" s="28" t="e">
        <f>VLOOKUP(G$4,DailyRoster,26,FALSE)</f>
        <v>#N/A</v>
      </c>
      <c r="H8" s="47"/>
      <c r="I8" s="28"/>
    </row>
    <row r="9" spans="1:9" x14ac:dyDescent="0.3">
      <c r="A9" s="17" t="str">
        <f>'Daily Roster'!$AA$3</f>
        <v>TIME IN LIEU</v>
      </c>
      <c r="B9" s="8"/>
      <c r="C9" s="21" t="e">
        <f>VLOOKUP(C$4,DailyRoster,27,FALSE)</f>
        <v>#N/A</v>
      </c>
      <c r="D9" s="21" t="e">
        <f>VLOOKUP(D$4,DailyRoster,27,FALSE)</f>
        <v>#N/A</v>
      </c>
      <c r="E9" s="21" t="e">
        <f>VLOOKUP(E$4,DailyRoster,27,FALSE)</f>
        <v>#N/A</v>
      </c>
      <c r="F9" s="21" t="e">
        <f>VLOOKUP(F$4,DailyRoster,27,FALSE)</f>
        <v>#N/A</v>
      </c>
      <c r="G9" s="28" t="e">
        <f>VLOOKUP(G$4,DailyRoster,27,FALSE)</f>
        <v>#N/A</v>
      </c>
      <c r="H9" s="47"/>
      <c r="I9" s="28"/>
    </row>
    <row r="10" spans="1:9" x14ac:dyDescent="0.3">
      <c r="A10" s="17" t="str">
        <f>'Daily Roster'!$AB$3</f>
        <v>LONG SERVICE LEAVE</v>
      </c>
      <c r="B10" s="8"/>
      <c r="C10" s="21" t="e">
        <f>VLOOKUP(C$4,DailyRoster,28,FALSE)</f>
        <v>#N/A</v>
      </c>
      <c r="D10" s="21" t="e">
        <f>VLOOKUP(D$4,DailyRoster,28,FALSE)</f>
        <v>#N/A</v>
      </c>
      <c r="E10" s="21" t="e">
        <f>VLOOKUP(E$4,DailyRoster,28,FALSE)</f>
        <v>#N/A</v>
      </c>
      <c r="F10" s="21" t="e">
        <f>VLOOKUP(F$4,DailyRoster,28,FALSE)</f>
        <v>#N/A</v>
      </c>
      <c r="G10" s="28" t="e">
        <f>VLOOKUP(G$4,DailyRoster,28,FALSE)</f>
        <v>#N/A</v>
      </c>
      <c r="H10" s="47"/>
      <c r="I10" s="28"/>
    </row>
    <row r="11" spans="1:9" x14ac:dyDescent="0.3">
      <c r="A11" s="17" t="str">
        <f>'Daily Roster'!$AC$3</f>
        <v>PROFESSIONAL DEVELOPMENT</v>
      </c>
      <c r="B11" s="8"/>
      <c r="C11" s="21" t="e">
        <f>VLOOKUP(C$4,DailyRoster,29,FALSE)</f>
        <v>#N/A</v>
      </c>
      <c r="D11" s="21" t="e">
        <f>VLOOKUP(D$4,DailyRoster,29,FALSE)</f>
        <v>#N/A</v>
      </c>
      <c r="E11" s="21" t="e">
        <f>VLOOKUP(E$4,DailyRoster,29,FALSE)</f>
        <v>#N/A</v>
      </c>
      <c r="F11" s="21" t="e">
        <f>VLOOKUP(F$4,DailyRoster,29,FALSE)</f>
        <v>#N/A</v>
      </c>
      <c r="G11" s="28" t="e">
        <f>VLOOKUP(G$4,DailyRoster,29,FALSE)</f>
        <v>#N/A</v>
      </c>
      <c r="H11" s="47"/>
      <c r="I11" s="28"/>
    </row>
    <row r="12" spans="1:9" x14ac:dyDescent="0.3">
      <c r="A12" s="17" t="str">
        <f>'Daily Roster'!$AD$3</f>
        <v>ROSTERED SICK/CARERS LEAVE</v>
      </c>
      <c r="B12" s="8"/>
      <c r="C12" s="21" t="e">
        <f>VLOOKUP(C$4,DailyRoster,30,FALSE)</f>
        <v>#N/A</v>
      </c>
      <c r="D12" s="21" t="e">
        <f>VLOOKUP(D$4,DailyRoster,30,FALSE)</f>
        <v>#N/A</v>
      </c>
      <c r="E12" s="21" t="e">
        <f>VLOOKUP(E$4,DailyRoster,30,FALSE)</f>
        <v>#N/A</v>
      </c>
      <c r="F12" s="21" t="e">
        <f>VLOOKUP(F$4,DailyRoster,30,FALSE)</f>
        <v>#N/A</v>
      </c>
      <c r="G12" s="28" t="e">
        <f>VLOOKUP(G$4,DailyRoster,30,FALSE)</f>
        <v>#N/A</v>
      </c>
      <c r="H12" s="24"/>
      <c r="I12" s="28"/>
    </row>
    <row r="13" spans="1:9" ht="16.5" customHeight="1" x14ac:dyDescent="0.3">
      <c r="A13" s="29"/>
      <c r="B13" s="30"/>
      <c r="C13" s="36">
        <f t="array" ref="C13:I13">Days+8+DATE(Calendar1Year,Calendar1MonthOption,1)-WEEKDAY(DATE(Calendar1Year,Calendar1MonthOption,1),WeekdayOption)</f>
        <v>42737</v>
      </c>
      <c r="D13" s="37">
        <v>42738</v>
      </c>
      <c r="E13" s="36">
        <v>42739</v>
      </c>
      <c r="F13" s="37">
        <v>42740</v>
      </c>
      <c r="G13" s="49">
        <v>42741</v>
      </c>
      <c r="H13" s="37">
        <v>42742</v>
      </c>
      <c r="I13" s="49">
        <v>42743</v>
      </c>
    </row>
    <row r="14" spans="1:9" x14ac:dyDescent="0.3">
      <c r="A14" s="17" t="str">
        <f>'Daily Roster'!$V$3</f>
        <v>Annual leave</v>
      </c>
      <c r="B14" s="8"/>
      <c r="C14" s="21" t="e">
        <f>VLOOKUP(C$13,DailyRoster,22,FALSE)</f>
        <v>#N/A</v>
      </c>
      <c r="D14" s="21" t="e">
        <f>VLOOKUP(D$13,DailyRoster,22,FALSE)</f>
        <v>#N/A</v>
      </c>
      <c r="E14" s="21" t="e">
        <f>VLOOKUP(E$13,DailyRoster,22,FALSE)</f>
        <v>#N/A</v>
      </c>
      <c r="F14" s="21" t="e">
        <f>VLOOKUP(F$13,DailyRoster,22,FALSE)</f>
        <v>#N/A</v>
      </c>
      <c r="G14" s="28" t="e">
        <f>VLOOKUP(G$13,DailyRoster,22,FALSE)</f>
        <v>#N/A</v>
      </c>
      <c r="H14" s="47"/>
      <c r="I14" s="28"/>
    </row>
    <row r="15" spans="1:9" x14ac:dyDescent="0.3">
      <c r="A15" s="17" t="str">
        <f>'Daily Roster'!$W$3</f>
        <v>ANNUAL LEAVE</v>
      </c>
      <c r="B15" s="8"/>
      <c r="C15" s="21" t="e">
        <f>VLOOKUP(C$13,DailyRoster,23,FALSE)</f>
        <v>#N/A</v>
      </c>
      <c r="D15" s="21" t="e">
        <f>VLOOKUP(D$13,DailyRoster,23,FALSE)</f>
        <v>#N/A</v>
      </c>
      <c r="E15" s="21" t="e">
        <f>VLOOKUP(E$13,DailyRoster,23,FALSE)</f>
        <v>#N/A</v>
      </c>
      <c r="F15" s="21" t="e">
        <f>VLOOKUP(F$13,DailyRoster,23,FALSE)</f>
        <v>#N/A</v>
      </c>
      <c r="G15" s="28" t="e">
        <f>VLOOKUP(G$13,DailyRoster,23,FALSE)</f>
        <v>#N/A</v>
      </c>
      <c r="H15" s="47"/>
      <c r="I15" s="28"/>
    </row>
    <row r="16" spans="1:9" x14ac:dyDescent="0.3">
      <c r="A16" s="17" t="str">
        <f>'Daily Roster'!$X$3</f>
        <v>ADO</v>
      </c>
      <c r="B16" s="8"/>
      <c r="C16" s="21" t="e">
        <f>VLOOKUP(C$13,DailyRoster,24,FALSE)</f>
        <v>#N/A</v>
      </c>
      <c r="D16" s="21" t="e">
        <f>VLOOKUP(D$13,DailyRoster,24,FALSE)</f>
        <v>#N/A</v>
      </c>
      <c r="E16" s="21" t="e">
        <f>VLOOKUP(E$13,DailyRoster,24,FALSE)</f>
        <v>#N/A</v>
      </c>
      <c r="F16" s="21" t="e">
        <f>VLOOKUP(F$13,DailyRoster,24,FALSE)</f>
        <v>#N/A</v>
      </c>
      <c r="G16" s="28" t="e">
        <f>VLOOKUP(G$13,DailyRoster,24,FALSE)</f>
        <v>#N/A</v>
      </c>
      <c r="H16" s="47"/>
      <c r="I16" s="28"/>
    </row>
    <row r="17" spans="1:9" x14ac:dyDescent="0.3">
      <c r="A17" s="17" t="str">
        <f>'Daily Roster'!$Z$3</f>
        <v>LATE SHIFT</v>
      </c>
      <c r="B17" s="8"/>
      <c r="C17" s="21" t="e">
        <f>VLOOKUP(C$13,DailyRoster,26,FALSE)</f>
        <v>#N/A</v>
      </c>
      <c r="D17" s="21" t="e">
        <f>VLOOKUP(D$13,DailyRoster,26,FALSE)</f>
        <v>#N/A</v>
      </c>
      <c r="E17" s="21" t="e">
        <f>VLOOKUP(E$13,DailyRoster,26,FALSE)</f>
        <v>#N/A</v>
      </c>
      <c r="F17" s="21" t="e">
        <f>VLOOKUP(F$13,DailyRoster,26,FALSE)</f>
        <v>#N/A</v>
      </c>
      <c r="G17" s="28" t="e">
        <f>VLOOKUP(G$13,DailyRoster,26,FALSE)</f>
        <v>#N/A</v>
      </c>
      <c r="H17" s="47"/>
      <c r="I17" s="28"/>
    </row>
    <row r="18" spans="1:9" x14ac:dyDescent="0.3">
      <c r="A18" s="17" t="str">
        <f>'Daily Roster'!$AA$3</f>
        <v>TIME IN LIEU</v>
      </c>
      <c r="B18" s="8"/>
      <c r="C18" s="21" t="e">
        <f>VLOOKUP(C$13,DailyRoster,27,FALSE)</f>
        <v>#N/A</v>
      </c>
      <c r="D18" s="21" t="e">
        <f>VLOOKUP(D$13,DailyRoster,27,FALSE)</f>
        <v>#N/A</v>
      </c>
      <c r="E18" s="21" t="e">
        <f>VLOOKUP(E$13,DailyRoster,27,FALSE)</f>
        <v>#N/A</v>
      </c>
      <c r="F18" s="21" t="e">
        <f>VLOOKUP(F$13,DailyRoster,27,FALSE)</f>
        <v>#N/A</v>
      </c>
      <c r="G18" s="28" t="e">
        <f>VLOOKUP(G$13,DailyRoster,27,FALSE)</f>
        <v>#N/A</v>
      </c>
      <c r="H18" s="47"/>
      <c r="I18" s="28"/>
    </row>
    <row r="19" spans="1:9" x14ac:dyDescent="0.3">
      <c r="A19" s="17" t="str">
        <f>'Daily Roster'!$AB$3</f>
        <v>LONG SERVICE LEAVE</v>
      </c>
      <c r="B19" s="8"/>
      <c r="C19" s="21" t="e">
        <f>VLOOKUP(C$13,DailyRoster,28,FALSE)</f>
        <v>#N/A</v>
      </c>
      <c r="D19" s="21" t="e">
        <f>VLOOKUP(D$13,DailyRoster,28,FALSE)</f>
        <v>#N/A</v>
      </c>
      <c r="E19" s="21" t="e">
        <f>VLOOKUP(E$13,DailyRoster,28,FALSE)</f>
        <v>#N/A</v>
      </c>
      <c r="F19" s="21" t="e">
        <f>VLOOKUP(F$13,DailyRoster,28,FALSE)</f>
        <v>#N/A</v>
      </c>
      <c r="G19" s="28" t="e">
        <f>VLOOKUP(G$13,DailyRoster,28,FALSE)</f>
        <v>#N/A</v>
      </c>
      <c r="H19" s="47"/>
      <c r="I19" s="28"/>
    </row>
    <row r="20" spans="1:9" x14ac:dyDescent="0.3">
      <c r="A20" s="17" t="str">
        <f>'Daily Roster'!$AC$3</f>
        <v>PROFESSIONAL DEVELOPMENT</v>
      </c>
      <c r="B20" s="8"/>
      <c r="C20" s="21" t="e">
        <f>VLOOKUP(C$13,DailyRoster,29,FALSE)</f>
        <v>#N/A</v>
      </c>
      <c r="D20" s="21" t="e">
        <f>VLOOKUP(D$13,DailyRoster,29,FALSE)</f>
        <v>#N/A</v>
      </c>
      <c r="E20" s="21" t="e">
        <f>VLOOKUP(E$13,DailyRoster,29,FALSE)</f>
        <v>#N/A</v>
      </c>
      <c r="F20" s="21" t="e">
        <f>VLOOKUP(F$13,DailyRoster,29,FALSE)</f>
        <v>#N/A</v>
      </c>
      <c r="G20" s="28" t="e">
        <f>VLOOKUP(G$13,DailyRoster,29,FALSE)</f>
        <v>#N/A</v>
      </c>
      <c r="H20" s="47"/>
      <c r="I20" s="28"/>
    </row>
    <row r="21" spans="1:9" x14ac:dyDescent="0.3">
      <c r="A21" s="17" t="str">
        <f>'Daily Roster'!$AD$3</f>
        <v>ROSTERED SICK/CARERS LEAVE</v>
      </c>
      <c r="B21" s="8"/>
      <c r="C21" s="21" t="e">
        <f>VLOOKUP(C$13,DailyRoster,30,FALSE)</f>
        <v>#N/A</v>
      </c>
      <c r="D21" s="21" t="e">
        <f>VLOOKUP(D$13,DailyRoster,30,FALSE)</f>
        <v>#N/A</v>
      </c>
      <c r="E21" s="21" t="e">
        <f>VLOOKUP(E$13,DailyRoster,30,FALSE)</f>
        <v>#N/A</v>
      </c>
      <c r="F21" s="21" t="e">
        <f>VLOOKUP(F$13,DailyRoster,30,FALSE)</f>
        <v>#N/A</v>
      </c>
      <c r="G21" s="28" t="e">
        <f>VLOOKUP(G$13,DailyRoster,30,FALSE)</f>
        <v>#N/A</v>
      </c>
      <c r="H21" s="24"/>
      <c r="I21" s="28"/>
    </row>
    <row r="22" spans="1:9" ht="16.5" customHeight="1" x14ac:dyDescent="0.3">
      <c r="A22" s="29"/>
      <c r="B22" s="31"/>
      <c r="C22" s="36">
        <f t="array" ref="C22:I22">Days+15+DATE(Calendar1Year,Calendar1MonthOption,1)-WEEKDAY(DATE(Calendar1Year,Calendar1MonthOption,1),WeekdayOption)</f>
        <v>42744</v>
      </c>
      <c r="D22" s="37">
        <v>42745</v>
      </c>
      <c r="E22" s="36">
        <v>42746</v>
      </c>
      <c r="F22" s="37">
        <v>42747</v>
      </c>
      <c r="G22" s="49">
        <v>42748</v>
      </c>
      <c r="H22" s="37">
        <v>42749</v>
      </c>
      <c r="I22" s="49">
        <v>42750</v>
      </c>
    </row>
    <row r="23" spans="1:9" x14ac:dyDescent="0.3">
      <c r="A23" s="17" t="str">
        <f>'Daily Roster'!$V$3</f>
        <v>Annual leave</v>
      </c>
      <c r="B23" s="8"/>
      <c r="C23" s="21" t="e">
        <f>VLOOKUP(C$22,DailyRoster,22,FALSE)</f>
        <v>#N/A</v>
      </c>
      <c r="D23" s="21" t="e">
        <f>VLOOKUP(D$22,DailyRoster,22,FALSE)</f>
        <v>#N/A</v>
      </c>
      <c r="E23" s="21" t="e">
        <f>VLOOKUP(E$22,DailyRoster,22,FALSE)</f>
        <v>#N/A</v>
      </c>
      <c r="F23" s="21" t="e">
        <f>VLOOKUP(F$22,DailyRoster,22,FALSE)</f>
        <v>#N/A</v>
      </c>
      <c r="G23" s="28" t="e">
        <f>VLOOKUP(G$22,DailyRoster,22,FALSE)</f>
        <v>#N/A</v>
      </c>
      <c r="H23" s="47"/>
      <c r="I23" s="28"/>
    </row>
    <row r="24" spans="1:9" x14ac:dyDescent="0.3">
      <c r="A24" s="17" t="str">
        <f>'Daily Roster'!$W$3</f>
        <v>ANNUAL LEAVE</v>
      </c>
      <c r="B24" s="8"/>
      <c r="C24" s="21" t="e">
        <f>VLOOKUP(C$22,DailyRoster,23,FALSE)</f>
        <v>#N/A</v>
      </c>
      <c r="D24" s="21" t="e">
        <f>VLOOKUP(D$22,DailyRoster,23,FALSE)</f>
        <v>#N/A</v>
      </c>
      <c r="E24" s="21" t="e">
        <f>VLOOKUP(E$22,DailyRoster,23,FALSE)</f>
        <v>#N/A</v>
      </c>
      <c r="F24" s="21" t="e">
        <f>VLOOKUP(F$22,DailyRoster,23,FALSE)</f>
        <v>#N/A</v>
      </c>
      <c r="G24" s="28" t="e">
        <f>VLOOKUP(G$22,DailyRoster,23,FALSE)</f>
        <v>#N/A</v>
      </c>
      <c r="H24" s="47"/>
      <c r="I24" s="28"/>
    </row>
    <row r="25" spans="1:9" x14ac:dyDescent="0.3">
      <c r="A25" s="17" t="str">
        <f>'Daily Roster'!$X$3</f>
        <v>ADO</v>
      </c>
      <c r="B25" s="8"/>
      <c r="C25" s="21" t="e">
        <f>VLOOKUP(C$22,DailyRoster,24,FALSE)</f>
        <v>#N/A</v>
      </c>
      <c r="D25" s="21" t="e">
        <f>VLOOKUP(D$22,DailyRoster,24,FALSE)</f>
        <v>#N/A</v>
      </c>
      <c r="E25" s="21" t="e">
        <f>VLOOKUP(E$22,DailyRoster,24,FALSE)</f>
        <v>#N/A</v>
      </c>
      <c r="F25" s="21" t="e">
        <f>VLOOKUP(F$22,DailyRoster,24,FALSE)</f>
        <v>#N/A</v>
      </c>
      <c r="G25" s="28" t="e">
        <f>VLOOKUP(G$22,DailyRoster,24,FALSE)</f>
        <v>#N/A</v>
      </c>
      <c r="H25" s="47"/>
      <c r="I25" s="28"/>
    </row>
    <row r="26" spans="1:9" x14ac:dyDescent="0.3">
      <c r="A26" s="17" t="str">
        <f>'Daily Roster'!$Z$3</f>
        <v>LATE SHIFT</v>
      </c>
      <c r="B26" s="8"/>
      <c r="C26" s="21" t="e">
        <f>VLOOKUP(C$22,DailyRoster,26,FALSE)</f>
        <v>#N/A</v>
      </c>
      <c r="D26" s="21" t="e">
        <f>VLOOKUP(D$22,DailyRoster,26,FALSE)</f>
        <v>#N/A</v>
      </c>
      <c r="E26" s="21" t="e">
        <f>VLOOKUP(E$22,DailyRoster,26,FALSE)</f>
        <v>#N/A</v>
      </c>
      <c r="F26" s="21" t="e">
        <f>VLOOKUP(F$22,DailyRoster,26,FALSE)</f>
        <v>#N/A</v>
      </c>
      <c r="G26" s="28" t="e">
        <f>VLOOKUP(G$22,DailyRoster,26,FALSE)</f>
        <v>#N/A</v>
      </c>
      <c r="H26" s="47"/>
      <c r="I26" s="28"/>
    </row>
    <row r="27" spans="1:9" x14ac:dyDescent="0.3">
      <c r="A27" s="17" t="str">
        <f>'Daily Roster'!$AA$3</f>
        <v>TIME IN LIEU</v>
      </c>
      <c r="B27" s="8"/>
      <c r="C27" s="21" t="e">
        <f>VLOOKUP(C$22,DailyRoster,27,FALSE)</f>
        <v>#N/A</v>
      </c>
      <c r="D27" s="21" t="e">
        <f>VLOOKUP(D$22,DailyRoster,27,FALSE)</f>
        <v>#N/A</v>
      </c>
      <c r="E27" s="21" t="e">
        <f>VLOOKUP(E$22,DailyRoster,27,FALSE)</f>
        <v>#N/A</v>
      </c>
      <c r="F27" s="21" t="e">
        <f>VLOOKUP(F$22,DailyRoster,27,FALSE)</f>
        <v>#N/A</v>
      </c>
      <c r="G27" s="28" t="e">
        <f>VLOOKUP(G$22,DailyRoster,27,FALSE)</f>
        <v>#N/A</v>
      </c>
      <c r="H27" s="47"/>
      <c r="I27" s="28"/>
    </row>
    <row r="28" spans="1:9" s="42" customFormat="1" x14ac:dyDescent="0.3">
      <c r="A28" s="17" t="str">
        <f>'Daily Roster'!$AB$3</f>
        <v>LONG SERVICE LEAVE</v>
      </c>
      <c r="B28" s="40"/>
      <c r="C28" s="21" t="e">
        <f>VLOOKUP(C$22,DailyRoster,28,FALSE)</f>
        <v>#N/A</v>
      </c>
      <c r="D28" s="21" t="e">
        <f>VLOOKUP(D$22,DailyRoster,28,FALSE)</f>
        <v>#N/A</v>
      </c>
      <c r="E28" s="21" t="e">
        <f>VLOOKUP(E$22,DailyRoster,28,FALSE)</f>
        <v>#N/A</v>
      </c>
      <c r="F28" s="21" t="e">
        <f>VLOOKUP(F$22,DailyRoster,28,FALSE)</f>
        <v>#N/A</v>
      </c>
      <c r="G28" s="28" t="e">
        <f>VLOOKUP(G$22,DailyRoster,28,FALSE)</f>
        <v>#N/A</v>
      </c>
      <c r="H28" s="48"/>
      <c r="I28" s="41"/>
    </row>
    <row r="29" spans="1:9" x14ac:dyDescent="0.3">
      <c r="A29" s="17" t="str">
        <f>'Daily Roster'!$AC$3</f>
        <v>PROFESSIONAL DEVELOPMENT</v>
      </c>
      <c r="B29" s="8"/>
      <c r="C29" s="21" t="e">
        <f>VLOOKUP(C$22,DailyRoster,29,FALSE)</f>
        <v>#N/A</v>
      </c>
      <c r="D29" s="21" t="e">
        <f>VLOOKUP(D$22,DailyRoster,29,FALSE)</f>
        <v>#N/A</v>
      </c>
      <c r="E29" s="21" t="e">
        <f>VLOOKUP(E$22,DailyRoster,29,FALSE)</f>
        <v>#N/A</v>
      </c>
      <c r="F29" s="21" t="e">
        <f>VLOOKUP(F$22,DailyRoster,29,FALSE)</f>
        <v>#N/A</v>
      </c>
      <c r="G29" s="28" t="e">
        <f>VLOOKUP(G$22,DailyRoster,29,FALSE)</f>
        <v>#N/A</v>
      </c>
      <c r="H29" s="47"/>
      <c r="I29" s="28"/>
    </row>
    <row r="30" spans="1:9" x14ac:dyDescent="0.3">
      <c r="A30" s="17" t="str">
        <f>'Daily Roster'!$AD$3</f>
        <v>ROSTERED SICK/CARERS LEAVE</v>
      </c>
      <c r="B30" s="8"/>
      <c r="C30" s="21" t="e">
        <f>VLOOKUP(C$22,DailyRoster,30,FALSE)</f>
        <v>#N/A</v>
      </c>
      <c r="D30" s="21" t="e">
        <f>VLOOKUP(D$22,DailyRoster,30,FALSE)</f>
        <v>#N/A</v>
      </c>
      <c r="E30" s="21" t="e">
        <f>VLOOKUP(E$22,DailyRoster,30,FALSE)</f>
        <v>#N/A</v>
      </c>
      <c r="F30" s="21" t="e">
        <f>VLOOKUP(F$22,DailyRoster,30,FALSE)</f>
        <v>#N/A</v>
      </c>
      <c r="G30" s="28" t="e">
        <f>VLOOKUP(G$22,DailyRoster,30,FALSE)</f>
        <v>#N/A</v>
      </c>
      <c r="H30" s="24"/>
      <c r="I30" s="28"/>
    </row>
    <row r="31" spans="1:9" ht="16.5" customHeight="1" x14ac:dyDescent="0.3">
      <c r="A31" s="29"/>
      <c r="B31" s="30"/>
      <c r="C31" s="36">
        <f t="array" ref="C31:I31">Days+22+DATE(Calendar1Year,Calendar1MonthOption,1)-WEEKDAY(DATE(Calendar1Year,Calendar1MonthOption,1),WeekdayOption)</f>
        <v>42751</v>
      </c>
      <c r="D31" s="37">
        <v>42752</v>
      </c>
      <c r="E31" s="36">
        <v>42753</v>
      </c>
      <c r="F31" s="37">
        <v>42754</v>
      </c>
      <c r="G31" s="49">
        <v>42755</v>
      </c>
      <c r="H31" s="37">
        <v>42756</v>
      </c>
      <c r="I31" s="49">
        <v>42757</v>
      </c>
    </row>
    <row r="32" spans="1:9" x14ac:dyDescent="0.3">
      <c r="A32" s="17" t="str">
        <f>'Daily Roster'!$V$3</f>
        <v>Annual leave</v>
      </c>
      <c r="B32" s="8"/>
      <c r="C32" s="21" t="e">
        <f>VLOOKUP(C$31,DailyRoster,22,FALSE)</f>
        <v>#N/A</v>
      </c>
      <c r="D32" s="21" t="e">
        <f>VLOOKUP(D$31,DailyRoster,22,FALSE)</f>
        <v>#N/A</v>
      </c>
      <c r="E32" s="21" t="e">
        <f>VLOOKUP(E$31,DailyRoster,22,FALSE)</f>
        <v>#N/A</v>
      </c>
      <c r="F32" s="21" t="e">
        <f>VLOOKUP(F$31,DailyRoster,22,FALSE)</f>
        <v>#N/A</v>
      </c>
      <c r="G32" s="28" t="e">
        <f>VLOOKUP(G$31,DailyRoster,22,FALSE)</f>
        <v>#N/A</v>
      </c>
      <c r="H32" s="47"/>
      <c r="I32" s="28"/>
    </row>
    <row r="33" spans="1:10" x14ac:dyDescent="0.3">
      <c r="A33" s="17" t="str">
        <f>'Daily Roster'!$W$3</f>
        <v>ANNUAL LEAVE</v>
      </c>
      <c r="B33" s="8"/>
      <c r="C33" s="21" t="e">
        <f>VLOOKUP(C$31,DailyRoster,23,FALSE)</f>
        <v>#N/A</v>
      </c>
      <c r="D33" s="21" t="e">
        <f>VLOOKUP(D$31,DailyRoster,23,FALSE)</f>
        <v>#N/A</v>
      </c>
      <c r="E33" s="21" t="e">
        <f>VLOOKUP(E$31,DailyRoster,23,FALSE)</f>
        <v>#N/A</v>
      </c>
      <c r="F33" s="21" t="e">
        <f>VLOOKUP(F$31,DailyRoster,23,FALSE)</f>
        <v>#N/A</v>
      </c>
      <c r="G33" s="28" t="e">
        <f>VLOOKUP(G$31,DailyRoster,23,FALSE)</f>
        <v>#N/A</v>
      </c>
      <c r="H33" s="47"/>
      <c r="I33" s="28"/>
    </row>
    <row r="34" spans="1:10" x14ac:dyDescent="0.3">
      <c r="A34" s="17" t="str">
        <f>'Daily Roster'!$X$3</f>
        <v>ADO</v>
      </c>
      <c r="B34" s="8"/>
      <c r="C34" s="21" t="e">
        <f>VLOOKUP(C$31,DailyRoster,24,FALSE)</f>
        <v>#N/A</v>
      </c>
      <c r="D34" s="21" t="e">
        <f>VLOOKUP(D$31,DailyRoster,24,FALSE)</f>
        <v>#N/A</v>
      </c>
      <c r="E34" s="21" t="e">
        <f>VLOOKUP(E$31,DailyRoster,24,FALSE)</f>
        <v>#N/A</v>
      </c>
      <c r="F34" s="21" t="e">
        <f>VLOOKUP(F$31,DailyRoster,24,FALSE)</f>
        <v>#N/A</v>
      </c>
      <c r="G34" s="28" t="e">
        <f>VLOOKUP(G$31,DailyRoster,24,FALSE)</f>
        <v>#N/A</v>
      </c>
      <c r="H34" s="47"/>
      <c r="I34" s="28"/>
    </row>
    <row r="35" spans="1:10" x14ac:dyDescent="0.3">
      <c r="A35" s="17" t="str">
        <f>'Daily Roster'!$Z$3</f>
        <v>LATE SHIFT</v>
      </c>
      <c r="B35" s="8"/>
      <c r="C35" s="21" t="e">
        <f>VLOOKUP(C$31,DailyRoster,26,FALSE)</f>
        <v>#N/A</v>
      </c>
      <c r="D35" s="21" t="e">
        <f>VLOOKUP(D$31,DailyRoster,26,FALSE)</f>
        <v>#N/A</v>
      </c>
      <c r="E35" s="21" t="e">
        <f>VLOOKUP(E$31,DailyRoster,26,FALSE)</f>
        <v>#N/A</v>
      </c>
      <c r="F35" s="21" t="e">
        <f>VLOOKUP(F$31,DailyRoster,26,FALSE)</f>
        <v>#N/A</v>
      </c>
      <c r="G35" s="28" t="e">
        <f>VLOOKUP(G$31,DailyRoster,26,FALSE)</f>
        <v>#N/A</v>
      </c>
      <c r="H35" s="47"/>
      <c r="I35" s="28"/>
    </row>
    <row r="36" spans="1:10" x14ac:dyDescent="0.3">
      <c r="A36" s="17" t="str">
        <f>'Daily Roster'!$AA$3</f>
        <v>TIME IN LIEU</v>
      </c>
      <c r="B36" s="8"/>
      <c r="C36" s="21" t="e">
        <f>VLOOKUP(C$31,DailyRoster,27,FALSE)</f>
        <v>#N/A</v>
      </c>
      <c r="D36" s="21" t="e">
        <f>VLOOKUP(D$31,DailyRoster,27,FALSE)</f>
        <v>#N/A</v>
      </c>
      <c r="E36" s="21" t="e">
        <f>VLOOKUP(E$31,DailyRoster,27,FALSE)</f>
        <v>#N/A</v>
      </c>
      <c r="F36" s="21" t="e">
        <f>VLOOKUP(F$31,DailyRoster,27,FALSE)</f>
        <v>#N/A</v>
      </c>
      <c r="G36" s="28" t="e">
        <f>VLOOKUP(G$31,DailyRoster,27,FALSE)</f>
        <v>#N/A</v>
      </c>
      <c r="H36" s="47"/>
      <c r="I36" s="28"/>
    </row>
    <row r="37" spans="1:10" x14ac:dyDescent="0.3">
      <c r="A37" s="17" t="str">
        <f>'Daily Roster'!$AB$3</f>
        <v>LONG SERVICE LEAVE</v>
      </c>
      <c r="B37" s="8"/>
      <c r="C37" s="21" t="e">
        <f>VLOOKUP(C$31,DailyRoster,28,FALSE)</f>
        <v>#N/A</v>
      </c>
      <c r="D37" s="21" t="e">
        <f>VLOOKUP(D$31,DailyRoster,28,FALSE)</f>
        <v>#N/A</v>
      </c>
      <c r="E37" s="21" t="e">
        <f>VLOOKUP(E$31,DailyRoster,28,FALSE)</f>
        <v>#N/A</v>
      </c>
      <c r="F37" s="21" t="e">
        <f>VLOOKUP(F$31,DailyRoster,28,FALSE)</f>
        <v>#N/A</v>
      </c>
      <c r="G37" s="28" t="e">
        <f>VLOOKUP(G$31,DailyRoster,28,FALSE)</f>
        <v>#N/A</v>
      </c>
      <c r="H37" s="47"/>
      <c r="I37" s="28"/>
    </row>
    <row r="38" spans="1:10" x14ac:dyDescent="0.3">
      <c r="A38" s="17" t="str">
        <f>'Daily Roster'!$AC$3</f>
        <v>PROFESSIONAL DEVELOPMENT</v>
      </c>
      <c r="B38" s="8"/>
      <c r="C38" s="21" t="e">
        <f>VLOOKUP(C$31,DailyRoster,29,FALSE)</f>
        <v>#N/A</v>
      </c>
      <c r="D38" s="21" t="e">
        <f>VLOOKUP(D$31,DailyRoster,29,FALSE)</f>
        <v>#N/A</v>
      </c>
      <c r="E38" s="21" t="e">
        <f>VLOOKUP(E$31,DailyRoster,29,FALSE)</f>
        <v>#N/A</v>
      </c>
      <c r="F38" s="21" t="e">
        <f>VLOOKUP(F$31,DailyRoster,29,FALSE)</f>
        <v>#N/A</v>
      </c>
      <c r="G38" s="28" t="e">
        <f>VLOOKUP(G$31,DailyRoster,29,FALSE)</f>
        <v>#N/A</v>
      </c>
      <c r="H38" s="47"/>
      <c r="I38" s="28"/>
    </row>
    <row r="39" spans="1:10" x14ac:dyDescent="0.3">
      <c r="A39" s="17" t="str">
        <f>'Daily Roster'!$AD$3</f>
        <v>ROSTERED SICK/CARERS LEAVE</v>
      </c>
      <c r="B39" s="8"/>
      <c r="C39" s="21" t="e">
        <f t="shared" ref="C39:I39" si="1">VLOOKUP(C$31,DailyRoster,30,FALSE)</f>
        <v>#N/A</v>
      </c>
      <c r="D39" s="21" t="e">
        <f t="shared" si="1"/>
        <v>#N/A</v>
      </c>
      <c r="E39" s="21" t="e">
        <f t="shared" si="1"/>
        <v>#N/A</v>
      </c>
      <c r="F39" s="21" t="e">
        <f t="shared" si="1"/>
        <v>#N/A</v>
      </c>
      <c r="G39" s="28" t="e">
        <f t="shared" si="1"/>
        <v>#N/A</v>
      </c>
      <c r="H39" s="47" t="e">
        <f t="shared" si="1"/>
        <v>#N/A</v>
      </c>
      <c r="I39" s="21" t="e">
        <f t="shared" si="1"/>
        <v>#N/A</v>
      </c>
      <c r="J39" s="32"/>
    </row>
    <row r="40" spans="1:10" ht="16.5" customHeight="1" x14ac:dyDescent="0.3">
      <c r="A40" s="29"/>
      <c r="B40" s="31"/>
      <c r="C40" s="36">
        <f t="array" ref="C40:I40">Days+29+DATE(Calendar1Year,Calendar1MonthOption,1)-WEEKDAY(DATE(Calendar1Year,Calendar1MonthOption,1),WeekdayOption)</f>
        <v>42758</v>
      </c>
      <c r="D40" s="37">
        <v>42759</v>
      </c>
      <c r="E40" s="36">
        <v>42760</v>
      </c>
      <c r="F40" s="37">
        <v>42761</v>
      </c>
      <c r="G40" s="49">
        <v>42762</v>
      </c>
      <c r="H40" s="37">
        <v>42763</v>
      </c>
      <c r="I40" s="49">
        <v>42764</v>
      </c>
    </row>
    <row r="41" spans="1:10" x14ac:dyDescent="0.3">
      <c r="A41" s="17" t="str">
        <f>'Daily Roster'!$V$3</f>
        <v>Annual leave</v>
      </c>
      <c r="B41" s="8"/>
      <c r="C41" s="21" t="e">
        <f>VLOOKUP(C$40,DailyRoster,22,FALSE)</f>
        <v>#N/A</v>
      </c>
      <c r="D41" s="21" t="e">
        <f>VLOOKUP(D$40,DailyRoster,22,FALSE)</f>
        <v>#N/A</v>
      </c>
      <c r="E41" s="21" t="e">
        <f>VLOOKUP(E$40,DailyRoster,22,FALSE)</f>
        <v>#N/A</v>
      </c>
      <c r="F41" s="21" t="e">
        <f>VLOOKUP(F$40,DailyRoster,22,FALSE)</f>
        <v>#N/A</v>
      </c>
      <c r="G41" s="28" t="e">
        <f>VLOOKUP(G$40,DailyRoster,22,FALSE)</f>
        <v>#N/A</v>
      </c>
      <c r="H41" s="47"/>
      <c r="I41" s="28"/>
    </row>
    <row r="42" spans="1:10" x14ac:dyDescent="0.3">
      <c r="A42" s="17" t="str">
        <f>'Daily Roster'!$W$3</f>
        <v>ANNUAL LEAVE</v>
      </c>
      <c r="B42" s="8"/>
      <c r="C42" s="21" t="e">
        <f>VLOOKUP(C$40,DailyRoster,23,FALSE)</f>
        <v>#N/A</v>
      </c>
      <c r="D42" s="21" t="e">
        <f>VLOOKUP(D$40,DailyRoster,23,FALSE)</f>
        <v>#N/A</v>
      </c>
      <c r="E42" s="21" t="e">
        <f>VLOOKUP(E$40,DailyRoster,23,FALSE)</f>
        <v>#N/A</v>
      </c>
      <c r="F42" s="21" t="e">
        <f>VLOOKUP(F$40,DailyRoster,23,FALSE)</f>
        <v>#N/A</v>
      </c>
      <c r="G42" s="28" t="e">
        <f>VLOOKUP(G$40,DailyRoster,23,FALSE)</f>
        <v>#N/A</v>
      </c>
      <c r="H42" s="47"/>
      <c r="I42" s="28"/>
    </row>
    <row r="43" spans="1:10" x14ac:dyDescent="0.3">
      <c r="A43" s="17" t="str">
        <f>'Daily Roster'!$X$3</f>
        <v>ADO</v>
      </c>
      <c r="B43" s="8"/>
      <c r="C43" s="21" t="e">
        <f>VLOOKUP(C$40,DailyRoster,24,FALSE)</f>
        <v>#N/A</v>
      </c>
      <c r="D43" s="21" t="e">
        <f>VLOOKUP(D$40,DailyRoster,24,FALSE)</f>
        <v>#N/A</v>
      </c>
      <c r="E43" s="21" t="e">
        <f>VLOOKUP(E$40,DailyRoster,24,FALSE)</f>
        <v>#N/A</v>
      </c>
      <c r="F43" s="21" t="e">
        <f>VLOOKUP(F$40,DailyRoster,24,FALSE)</f>
        <v>#N/A</v>
      </c>
      <c r="G43" s="28" t="e">
        <f>VLOOKUP(G$40,DailyRoster,24,FALSE)</f>
        <v>#N/A</v>
      </c>
      <c r="H43" s="47"/>
      <c r="I43" s="28"/>
    </row>
    <row r="44" spans="1:10" x14ac:dyDescent="0.3">
      <c r="A44" s="17" t="str">
        <f>'Daily Roster'!$Z$3</f>
        <v>LATE SHIFT</v>
      </c>
      <c r="B44" s="8"/>
      <c r="C44" s="21" t="e">
        <f>VLOOKUP(C$40,DailyRoster,26,FALSE)</f>
        <v>#N/A</v>
      </c>
      <c r="D44" s="21" t="e">
        <f>VLOOKUP(D$40,DailyRoster,26,FALSE)</f>
        <v>#N/A</v>
      </c>
      <c r="E44" s="21" t="e">
        <f>VLOOKUP(E$40,DailyRoster,26,FALSE)</f>
        <v>#N/A</v>
      </c>
      <c r="F44" s="21" t="e">
        <f>VLOOKUP(F$40,DailyRoster,26,FALSE)</f>
        <v>#N/A</v>
      </c>
      <c r="G44" s="28" t="e">
        <f>VLOOKUP(G$40,DailyRoster,26,FALSE)</f>
        <v>#N/A</v>
      </c>
      <c r="H44" s="47"/>
      <c r="I44" s="28"/>
    </row>
    <row r="45" spans="1:10" x14ac:dyDescent="0.3">
      <c r="A45" s="17" t="str">
        <f>'Daily Roster'!$AA$3</f>
        <v>TIME IN LIEU</v>
      </c>
      <c r="B45" s="8"/>
      <c r="C45" s="21" t="e">
        <f>VLOOKUP(C$40,DailyRoster,27,FALSE)</f>
        <v>#N/A</v>
      </c>
      <c r="D45" s="21" t="e">
        <f>VLOOKUP(D$40,DailyRoster,27,FALSE)</f>
        <v>#N/A</v>
      </c>
      <c r="E45" s="21" t="e">
        <f>VLOOKUP(E$40,DailyRoster,27,FALSE)</f>
        <v>#N/A</v>
      </c>
      <c r="F45" s="21" t="e">
        <f>VLOOKUP(F$40,DailyRoster,27,FALSE)</f>
        <v>#N/A</v>
      </c>
      <c r="G45" s="28" t="e">
        <f>VLOOKUP(G$40,DailyRoster,27,FALSE)</f>
        <v>#N/A</v>
      </c>
      <c r="H45" s="47"/>
      <c r="I45" s="28"/>
    </row>
    <row r="46" spans="1:10" x14ac:dyDescent="0.3">
      <c r="A46" s="17" t="str">
        <f>'Daily Roster'!$AB$3</f>
        <v>LONG SERVICE LEAVE</v>
      </c>
      <c r="B46" s="8"/>
      <c r="C46" s="21" t="e">
        <f>VLOOKUP(C$40,DailyRoster,28,FALSE)</f>
        <v>#N/A</v>
      </c>
      <c r="D46" s="21" t="e">
        <f>VLOOKUP(D$40,DailyRoster,28,FALSE)</f>
        <v>#N/A</v>
      </c>
      <c r="E46" s="21" t="e">
        <f>VLOOKUP(E$40,DailyRoster,28,FALSE)</f>
        <v>#N/A</v>
      </c>
      <c r="F46" s="21" t="e">
        <f>VLOOKUP(F$40,DailyRoster,28,FALSE)</f>
        <v>#N/A</v>
      </c>
      <c r="G46" s="28" t="e">
        <f>VLOOKUP(G$40,DailyRoster,28,FALSE)</f>
        <v>#N/A</v>
      </c>
      <c r="H46" s="47"/>
      <c r="I46" s="28"/>
    </row>
    <row r="47" spans="1:10" x14ac:dyDescent="0.3">
      <c r="A47" s="17" t="str">
        <f>'Daily Roster'!$AC$3</f>
        <v>PROFESSIONAL DEVELOPMENT</v>
      </c>
      <c r="B47" s="8"/>
      <c r="C47" s="21" t="e">
        <f>VLOOKUP(C$40,DailyRoster,29,FALSE)</f>
        <v>#N/A</v>
      </c>
      <c r="D47" s="21" t="e">
        <f>VLOOKUP(D$40,DailyRoster,29,FALSE)</f>
        <v>#N/A</v>
      </c>
      <c r="E47" s="21" t="e">
        <f>VLOOKUP(E$40,DailyRoster,29,FALSE)</f>
        <v>#N/A</v>
      </c>
      <c r="F47" s="21" t="e">
        <f>VLOOKUP(F$40,DailyRoster,29,FALSE)</f>
        <v>#N/A</v>
      </c>
      <c r="G47" s="28" t="e">
        <f>VLOOKUP(G$40,DailyRoster,29,FALSE)</f>
        <v>#N/A</v>
      </c>
      <c r="H47" s="47"/>
      <c r="I47" s="28"/>
    </row>
    <row r="48" spans="1:10" x14ac:dyDescent="0.3">
      <c r="A48" s="17" t="str">
        <f>'Daily Roster'!$AD$3</f>
        <v>ROSTERED SICK/CARERS LEAVE</v>
      </c>
      <c r="B48" s="8"/>
      <c r="C48" s="21" t="e">
        <f>VLOOKUP(C$40,DailyRoster,30,FALSE)</f>
        <v>#N/A</v>
      </c>
      <c r="D48" s="21" t="e">
        <f>VLOOKUP(D$40,DailyRoster,30,FALSE)</f>
        <v>#N/A</v>
      </c>
      <c r="E48" s="21" t="e">
        <f>VLOOKUP(E$40,DailyRoster,30,FALSE)</f>
        <v>#N/A</v>
      </c>
      <c r="F48" s="21" t="e">
        <f>VLOOKUP(F$40,DailyRoster,30,FALSE)</f>
        <v>#N/A</v>
      </c>
      <c r="G48" s="28" t="e">
        <f>VLOOKUP(G$40,DailyRoster,30,FALSE)</f>
        <v>#N/A</v>
      </c>
      <c r="H48" s="47"/>
      <c r="I48" s="28"/>
    </row>
    <row r="49" spans="1:9" ht="16.5" customHeight="1" x14ac:dyDescent="0.3">
      <c r="A49" s="29"/>
      <c r="B49" s="30"/>
      <c r="C49" s="36">
        <f t="array" ref="C49:D49">Days+36+DATE(Calendar1Year,Calendar1MonthOption,1)-WEEKDAY(DATE(Calendar1Year,Calendar1MonthOption,1),WeekdayOption)</f>
        <v>42765</v>
      </c>
      <c r="D49" s="37">
        <v>42766</v>
      </c>
      <c r="E49" s="89" t="s">
        <v>0</v>
      </c>
      <c r="F49" s="90"/>
      <c r="G49" s="91"/>
      <c r="H49" s="77"/>
      <c r="I49" s="76"/>
    </row>
    <row r="50" spans="1:9" x14ac:dyDescent="0.3">
      <c r="A50" s="17" t="str">
        <f>'Daily Roster'!$V$3</f>
        <v>Annual leave</v>
      </c>
      <c r="B50" s="8"/>
      <c r="C50" s="21" t="e">
        <f>VLOOKUP(C$49,DailyRoster,22,FALSE)</f>
        <v>#N/A</v>
      </c>
      <c r="D50" s="21" t="e">
        <f>VLOOKUP(D$49,DailyRoster,22,FALSE)</f>
        <v>#N/A</v>
      </c>
      <c r="E50" s="32" t="e">
        <f>VLOOKUP(E$49,DailyRoster,22,FALSE)</f>
        <v>#N/A</v>
      </c>
      <c r="F50" s="24" t="e">
        <f>VLOOKUP(F$49,DailyRoster,22,FALSE)</f>
        <v>#N/A</v>
      </c>
      <c r="G50" s="34" t="e">
        <f>VLOOKUP(G$49,DailyRoster,22,FALSE)</f>
        <v>#N/A</v>
      </c>
      <c r="H50" s="24" t="e">
        <f t="shared" ref="H50" si="2">VLOOKUP(H$49,SpecialMedicine2017,3,FALSE)</f>
        <v>#N/A</v>
      </c>
      <c r="I50" s="34"/>
    </row>
    <row r="51" spans="1:9" x14ac:dyDescent="0.3">
      <c r="A51" s="17" t="str">
        <f>'Daily Roster'!$W$3</f>
        <v>ANNUAL LEAVE</v>
      </c>
      <c r="B51" s="8"/>
      <c r="C51" s="21" t="e">
        <f>VLOOKUP(C$49,DailyRoster,23,FALSE)</f>
        <v>#N/A</v>
      </c>
      <c r="D51" s="21" t="e">
        <f>VLOOKUP(D$49,DailyRoster,23,FALSE)</f>
        <v>#N/A</v>
      </c>
      <c r="E51" s="32" t="e">
        <f>VLOOKUP(E$49,DailyRoster,23,FALSE)</f>
        <v>#N/A</v>
      </c>
      <c r="F51" s="24" t="e">
        <f>VLOOKUP(F$49,DailyRoster,23,FALSE)</f>
        <v>#N/A</v>
      </c>
      <c r="G51" s="34" t="e">
        <f>VLOOKUP(G$49,DailyRoster,23,FALSE)</f>
        <v>#N/A</v>
      </c>
      <c r="H51" s="24" t="e">
        <f t="shared" ref="H51" si="3">VLOOKUP(H$49,SpecialMedicine2017,4,FALSE)</f>
        <v>#N/A</v>
      </c>
      <c r="I51" s="34"/>
    </row>
    <row r="52" spans="1:9" x14ac:dyDescent="0.3">
      <c r="A52" s="17" t="str">
        <f>'Daily Roster'!$X$3</f>
        <v>ADO</v>
      </c>
      <c r="B52" s="8"/>
      <c r="C52" s="21" t="e">
        <f>VLOOKUP(C$49,DailyRoster,24,FALSE)</f>
        <v>#N/A</v>
      </c>
      <c r="D52" s="21" t="e">
        <f>VLOOKUP(D$49,DailyRoster,24,FALSE)</f>
        <v>#N/A</v>
      </c>
      <c r="E52" s="32" t="e">
        <f>VLOOKUP(E$49,DailyRoster,24,FALSE)</f>
        <v>#N/A</v>
      </c>
      <c r="F52" s="24" t="e">
        <f>VLOOKUP(F$49,DailyRoster,24,FALSE)</f>
        <v>#N/A</v>
      </c>
      <c r="G52" s="34" t="e">
        <f>VLOOKUP(G$49,DailyRoster,24,FALSE)</f>
        <v>#N/A</v>
      </c>
      <c r="H52" s="24" t="e">
        <f t="shared" ref="H52" si="4">VLOOKUP(H$49,SpecialMedicine2017,5,FALSE)</f>
        <v>#N/A</v>
      </c>
      <c r="I52" s="34"/>
    </row>
    <row r="53" spans="1:9" x14ac:dyDescent="0.3">
      <c r="A53" s="17" t="str">
        <f>'Daily Roster'!$Z$3</f>
        <v>LATE SHIFT</v>
      </c>
      <c r="B53" s="8"/>
      <c r="C53" s="21" t="e">
        <f>VLOOKUP(C$49,DailyRoster,26,FALSE)</f>
        <v>#N/A</v>
      </c>
      <c r="D53" s="21" t="e">
        <f>VLOOKUP(D$49,DailyRoster,26,FALSE)</f>
        <v>#N/A</v>
      </c>
      <c r="E53" s="32" t="e">
        <f>VLOOKUP(E$49,DailyRoster,26,FALSE)</f>
        <v>#N/A</v>
      </c>
      <c r="F53" s="24" t="e">
        <f>VLOOKUP(F$49,DailyRoster,26,FALSE)</f>
        <v>#N/A</v>
      </c>
      <c r="G53" s="34" t="e">
        <f>VLOOKUP(G$49,DailyRoster,26,FALSE)</f>
        <v>#N/A</v>
      </c>
      <c r="H53" s="24" t="e">
        <f t="shared" ref="H53" si="5">VLOOKUP(H$49,SpecialMedicine2017,6,FALSE)</f>
        <v>#N/A</v>
      </c>
      <c r="I53" s="34"/>
    </row>
    <row r="54" spans="1:9" x14ac:dyDescent="0.3">
      <c r="A54" s="17" t="str">
        <f>'Daily Roster'!$AA$3</f>
        <v>TIME IN LIEU</v>
      </c>
      <c r="B54" s="8"/>
      <c r="C54" s="21" t="e">
        <f>VLOOKUP(C$49,DailyRoster,27,FALSE)</f>
        <v>#N/A</v>
      </c>
      <c r="D54" s="21" t="e">
        <f>VLOOKUP(D$49,DailyRoster,27,FALSE)</f>
        <v>#N/A</v>
      </c>
      <c r="E54" s="32" t="e">
        <f>VLOOKUP(E$49,DailyRoster,27,FALSE)</f>
        <v>#N/A</v>
      </c>
      <c r="F54" s="24" t="e">
        <f>VLOOKUP(F$49,DailyRoster,27,FALSE)</f>
        <v>#N/A</v>
      </c>
      <c r="G54" s="34" t="e">
        <f>VLOOKUP(G$49,DailyRoster,27,FALSE)</f>
        <v>#N/A</v>
      </c>
      <c r="H54" s="24" t="e">
        <f t="shared" ref="H54" si="6">VLOOKUP(H$49,SpecialMedicine2017,7,FALSE)</f>
        <v>#N/A</v>
      </c>
      <c r="I54" s="34"/>
    </row>
    <row r="55" spans="1:9" x14ac:dyDescent="0.3">
      <c r="A55" s="17" t="str">
        <f>'Daily Roster'!$AB$3</f>
        <v>LONG SERVICE LEAVE</v>
      </c>
      <c r="B55" s="8"/>
      <c r="C55" s="21" t="e">
        <f t="shared" ref="C55:I55" si="7">VLOOKUP(C$49,DailyRoster,28,FALSE)</f>
        <v>#N/A</v>
      </c>
      <c r="D55" s="21" t="e">
        <f t="shared" si="7"/>
        <v>#N/A</v>
      </c>
      <c r="E55" s="32" t="e">
        <f t="shared" si="7"/>
        <v>#N/A</v>
      </c>
      <c r="F55" s="24" t="e">
        <f t="shared" si="7"/>
        <v>#N/A</v>
      </c>
      <c r="G55" s="34" t="e">
        <f t="shared" si="7"/>
        <v>#N/A</v>
      </c>
      <c r="H55" s="47" t="e">
        <f t="shared" si="7"/>
        <v>#N/A</v>
      </c>
      <c r="I55" s="21" t="e">
        <f t="shared" si="7"/>
        <v>#N/A</v>
      </c>
    </row>
    <row r="56" spans="1:9" x14ac:dyDescent="0.3">
      <c r="A56" s="17" t="str">
        <f>'Daily Roster'!$AC$3</f>
        <v>PROFESSIONAL DEVELOPMENT</v>
      </c>
      <c r="B56" s="8"/>
      <c r="C56" s="21" t="e">
        <f>VLOOKUP(C$49,DailyRoster,29,FALSE)</f>
        <v>#N/A</v>
      </c>
      <c r="D56" s="21" t="e">
        <f>VLOOKUP(D$49,DailyRoster,29,FALSE)</f>
        <v>#N/A</v>
      </c>
      <c r="E56" s="32" t="e">
        <f>VLOOKUP(E$49,DailyRoster,29,FALSE)</f>
        <v>#N/A</v>
      </c>
      <c r="F56" s="24" t="e">
        <f>VLOOKUP(F$49,DailyRoster,29,FALSE)</f>
        <v>#N/A</v>
      </c>
      <c r="G56" s="34" t="e">
        <f>VLOOKUP(G$49,DailyRoster,29,FALSE)</f>
        <v>#N/A</v>
      </c>
      <c r="H56" s="24"/>
      <c r="I56" s="34"/>
    </row>
    <row r="57" spans="1:9" ht="17.25" thickBot="1" x14ac:dyDescent="0.35">
      <c r="A57" s="18" t="str">
        <f>'Daily Roster'!$AD$3</f>
        <v>ROSTERED SICK/CARERS LEAVE</v>
      </c>
      <c r="B57" s="15"/>
      <c r="C57" s="22" t="e">
        <f>VLOOKUP(C$49,DailyRoster,30,FALSE)</f>
        <v>#N/A</v>
      </c>
      <c r="D57" s="22" t="e">
        <f>VLOOKUP(D$49,DailyRoster,30,FALSE)</f>
        <v>#N/A</v>
      </c>
      <c r="E57" s="33" t="e">
        <f>VLOOKUP(E$49,DailyRoster,30,FALSE)</f>
        <v>#N/A</v>
      </c>
      <c r="F57" s="25" t="e">
        <f>VLOOKUP(F$49,DailyRoster,30,FALSE)</f>
        <v>#N/A</v>
      </c>
      <c r="G57" s="35" t="e">
        <f>VLOOKUP(G$49,DailyRoster,30,FALSE)</f>
        <v>#N/A</v>
      </c>
      <c r="H57" s="25"/>
      <c r="I57" s="35"/>
    </row>
    <row r="60" spans="1:9" x14ac:dyDescent="0.3">
      <c r="C60" t="s">
        <v>18</v>
      </c>
    </row>
    <row r="61" spans="1:9" x14ac:dyDescent="0.3">
      <c r="C61" t="s">
        <v>21</v>
      </c>
    </row>
    <row r="62" spans="1:9" x14ac:dyDescent="0.3">
      <c r="C62" t="s">
        <v>31</v>
      </c>
    </row>
    <row r="63" spans="1:9" x14ac:dyDescent="0.3">
      <c r="C63" t="s">
        <v>22</v>
      </c>
    </row>
    <row r="64" spans="1:9" x14ac:dyDescent="0.3">
      <c r="C64" t="s">
        <v>23</v>
      </c>
    </row>
    <row r="65" spans="3:3" x14ac:dyDescent="0.3">
      <c r="C65" t="s">
        <v>24</v>
      </c>
    </row>
    <row r="67" spans="3:3" x14ac:dyDescent="0.3">
      <c r="C67" t="s">
        <v>25</v>
      </c>
    </row>
    <row r="68" spans="3:3" x14ac:dyDescent="0.3">
      <c r="C68" t="s">
        <v>26</v>
      </c>
    </row>
    <row r="69" spans="3:3" x14ac:dyDescent="0.3">
      <c r="C69" t="s">
        <v>27</v>
      </c>
    </row>
    <row r="70" spans="3:3" x14ac:dyDescent="0.3">
      <c r="C70" t="s">
        <v>28</v>
      </c>
    </row>
    <row r="71" spans="3:3" x14ac:dyDescent="0.3">
      <c r="C71" t="s">
        <v>29</v>
      </c>
    </row>
    <row r="72" spans="3:3" x14ac:dyDescent="0.3">
      <c r="C72" t="s">
        <v>30</v>
      </c>
    </row>
  </sheetData>
  <mergeCells count="3">
    <mergeCell ref="F2:G2"/>
    <mergeCell ref="E49:G49"/>
    <mergeCell ref="F1:G1"/>
  </mergeCells>
  <conditionalFormatting sqref="A1:E1 H1:XFD1 A2:XFD1048576">
    <cfRule type="containsText" dxfId="107" priority="5" operator="containsText" text="qq">
      <formula>NOT(ISERROR(SEARCH("qq",A1)))</formula>
    </cfRule>
    <cfRule type="containsText" dxfId="106" priority="7" operator="containsText" text="blank">
      <formula>NOT(ISERROR(SEARCH("blank",A1)))</formula>
    </cfRule>
    <cfRule type="containsText" dxfId="105" priority="8" operator="containsText" text="Public Holiday">
      <formula>NOT(ISERROR(SEARCH("Public Holiday",A1)))</formula>
    </cfRule>
    <cfRule type="containsErrors" dxfId="104" priority="14">
      <formula>ISERROR(A1)</formula>
    </cfRule>
  </conditionalFormatting>
  <conditionalFormatting sqref="F1:G1">
    <cfRule type="containsText" dxfId="103" priority="1" operator="containsText" text="qq">
      <formula>NOT(ISERROR(SEARCH("qq",F1)))</formula>
    </cfRule>
    <cfRule type="containsText" dxfId="102" priority="2" operator="containsText" text="blank">
      <formula>NOT(ISERROR(SEARCH("blank",F1)))</formula>
    </cfRule>
    <cfRule type="containsText" dxfId="101" priority="3" operator="containsText" text="Public Holiday">
      <formula>NOT(ISERROR(SEARCH("Public Holiday",F1)))</formula>
    </cfRule>
    <cfRule type="containsErrors" dxfId="10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Sheet1</vt:lpstr>
      <vt:lpstr>Daily Roster</vt:lpstr>
      <vt:lpstr>Daily Roster (formula)</vt:lpstr>
      <vt:lpstr>2018_Calendar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'Daily Roster (formula)'!DailyRoster</vt:lpstr>
      <vt:lpstr>DailyRoster</vt:lpstr>
      <vt:lpstr>'2017_xx Leave Roster'!Print_Area</vt:lpstr>
      <vt:lpstr>'2018_Calendar'!Print_Area</vt:lpstr>
      <vt:lpstr>sheet</vt:lpstr>
      <vt:lpstr>'Daily Roster (formula)'!SpecialMedicine2017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2017-01-24T09:42:47Z</cp:lastPrinted>
  <dcterms:created xsi:type="dcterms:W3CDTF">2016-07-26T15:53:57Z</dcterms:created>
  <dcterms:modified xsi:type="dcterms:W3CDTF">2017-10-04T03:36:33Z</dcterms:modified>
</cp:coreProperties>
</file>